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Oprava zpevněné plochy" sheetId="2" r:id="rId2"/>
    <sheet name="2 - Kanalizační přípojka" sheetId="3" r:id="rId3"/>
    <sheet name="3 - Dešťová kanalizace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Oprava zpevněné plochy'!$C$87:$K$151</definedName>
    <definedName name="_xlnm.Print_Area" localSheetId="1">'1 - Oprava zpevněné plochy'!$C$4:$J$39,'1 - Oprava zpevněné plochy'!$C$45:$J$69,'1 - Oprava zpevněné plochy'!$C$75:$K$151</definedName>
    <definedName name="_xlnm.Print_Titles" localSheetId="1">'1 - Oprava zpevněné plochy'!$87:$87</definedName>
    <definedName name="_xlnm._FilterDatabase" localSheetId="2" hidden="1">'2 - Kanalizační přípojka'!$C$86:$K$185</definedName>
    <definedName name="_xlnm.Print_Area" localSheetId="2">'2 - Kanalizační přípojka'!$C$4:$J$39,'2 - Kanalizační přípojka'!$C$45:$J$68,'2 - Kanalizační přípojka'!$C$74:$K$185</definedName>
    <definedName name="_xlnm.Print_Titles" localSheetId="2">'2 - Kanalizační přípojka'!$86:$86</definedName>
    <definedName name="_xlnm._FilterDatabase" localSheetId="3" hidden="1">'3 - Dešťová kanalizace'!$C$85:$K$249</definedName>
    <definedName name="_xlnm.Print_Area" localSheetId="3">'3 - Dešťová kanalizace'!$C$4:$J$39,'3 - Dešťová kanalizace'!$C$45:$J$67,'3 - Dešťová kanalizace'!$C$73:$K$249</definedName>
    <definedName name="_xlnm.Print_Titles" localSheetId="3">'3 - Dešťová kanalizace'!$85:$85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248"/>
  <c r="BH248"/>
  <c r="BG248"/>
  <c r="BF248"/>
  <c r="T248"/>
  <c r="T247"/>
  <c r="T246"/>
  <c r="R248"/>
  <c r="R247"/>
  <c r="R246"/>
  <c r="P248"/>
  <c r="P247"/>
  <c r="P246"/>
  <c r="BK248"/>
  <c r="BK247"/>
  <c r="J247"/>
  <c r="BK246"/>
  <c r="J246"/>
  <c r="J248"/>
  <c r="BE248"/>
  <c r="J66"/>
  <c r="J65"/>
  <c r="BI244"/>
  <c r="BH244"/>
  <c r="BG244"/>
  <c r="BF244"/>
  <c r="T244"/>
  <c r="T243"/>
  <c r="R244"/>
  <c r="R243"/>
  <c r="P244"/>
  <c r="P243"/>
  <c r="BK244"/>
  <c r="BK243"/>
  <c r="J243"/>
  <c r="J244"/>
  <c r="BE244"/>
  <c r="J6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89"/>
  <c r="BH189"/>
  <c r="BG189"/>
  <c r="BF189"/>
  <c r="T189"/>
  <c r="R189"/>
  <c r="P189"/>
  <c r="BK189"/>
  <c r="J189"/>
  <c r="BE189"/>
  <c r="BI186"/>
  <c r="BH186"/>
  <c r="BG186"/>
  <c r="BF186"/>
  <c r="T186"/>
  <c r="T185"/>
  <c r="R186"/>
  <c r="R185"/>
  <c r="P186"/>
  <c r="P185"/>
  <c r="BK186"/>
  <c r="BK185"/>
  <c r="J185"/>
  <c r="J186"/>
  <c r="BE186"/>
  <c r="J63"/>
  <c r="BI183"/>
  <c r="BH183"/>
  <c r="BG183"/>
  <c r="BF183"/>
  <c r="T183"/>
  <c r="T182"/>
  <c r="R183"/>
  <c r="R182"/>
  <c r="P183"/>
  <c r="P182"/>
  <c r="BK183"/>
  <c r="BK182"/>
  <c r="J182"/>
  <c r="J183"/>
  <c r="BE183"/>
  <c r="J6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7"/>
  <c i="4" r="BH89"/>
  <c r="F36"/>
  <c i="1" r="BC57"/>
  <c i="4" r="BG89"/>
  <c r="F35"/>
  <c i="1" r="BB57"/>
  <c i="4" r="BF89"/>
  <c r="J34"/>
  <c i="1" r="AW57"/>
  <c i="4" r="F34"/>
  <c i="1" r="BA57"/>
  <c i="4" r="T89"/>
  <c r="T88"/>
  <c r="T87"/>
  <c r="T86"/>
  <c r="R89"/>
  <c r="R88"/>
  <c r="R87"/>
  <c r="R86"/>
  <c r="P89"/>
  <c r="P88"/>
  <c r="P87"/>
  <c r="P86"/>
  <c i="1" r="AU57"/>
  <c i="4" r="BK89"/>
  <c r="BK88"/>
  <c r="J88"/>
  <c r="BK87"/>
  <c r="J87"/>
  <c r="BK86"/>
  <c r="J86"/>
  <c r="J59"/>
  <c r="J30"/>
  <c i="1" r="AG57"/>
  <c i="4" r="J89"/>
  <c r="BE89"/>
  <c r="J33"/>
  <c i="1" r="AV57"/>
  <c i="4" r="F33"/>
  <c i="1" r="AZ57"/>
  <c i="4" r="J61"/>
  <c r="J60"/>
  <c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3" r="J37"/>
  <c r="J36"/>
  <c i="1" r="AY56"/>
  <c i="3" r="J35"/>
  <c i="1" r="AX56"/>
  <c i="3" r="BI184"/>
  <c r="BH184"/>
  <c r="BG184"/>
  <c r="BF184"/>
  <c r="T184"/>
  <c r="T183"/>
  <c r="R184"/>
  <c r="R183"/>
  <c r="P184"/>
  <c r="P183"/>
  <c r="BK184"/>
  <c r="BK183"/>
  <c r="J183"/>
  <c r="J184"/>
  <c r="BE184"/>
  <c r="J67"/>
  <c r="BI182"/>
  <c r="BH182"/>
  <c r="BG182"/>
  <c r="BF182"/>
  <c r="T182"/>
  <c r="T181"/>
  <c r="R182"/>
  <c r="R181"/>
  <c r="P182"/>
  <c r="P181"/>
  <c r="BK182"/>
  <c r="BK181"/>
  <c r="J181"/>
  <c r="J182"/>
  <c r="BE182"/>
  <c r="J66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65"/>
  <c r="J64"/>
  <c r="BI175"/>
  <c r="BH175"/>
  <c r="BG175"/>
  <c r="BF175"/>
  <c r="T175"/>
  <c r="T174"/>
  <c r="R175"/>
  <c r="R174"/>
  <c r="P175"/>
  <c r="P174"/>
  <c r="BK175"/>
  <c r="BK174"/>
  <c r="J174"/>
  <c r="J175"/>
  <c r="BE175"/>
  <c r="J63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T151"/>
  <c r="R152"/>
  <c r="R151"/>
  <c r="P152"/>
  <c r="P151"/>
  <c r="BK152"/>
  <c r="BK151"/>
  <c r="J151"/>
  <c r="J152"/>
  <c r="BE152"/>
  <c r="J62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7"/>
  <c i="1" r="BD56"/>
  <c i="3" r="BH90"/>
  <c r="F36"/>
  <c i="1" r="BC56"/>
  <c i="3" r="BG90"/>
  <c r="F35"/>
  <c i="1" r="BB56"/>
  <c i="3" r="BF90"/>
  <c r="J34"/>
  <c i="1" r="AW56"/>
  <c i="3" r="F34"/>
  <c i="1" r="BA56"/>
  <c i="3" r="T90"/>
  <c r="T89"/>
  <c r="T88"/>
  <c r="T87"/>
  <c r="R90"/>
  <c r="R89"/>
  <c r="R88"/>
  <c r="R87"/>
  <c r="P90"/>
  <c r="P89"/>
  <c r="P88"/>
  <c r="P87"/>
  <c i="1" r="AU56"/>
  <c i="3" r="BK90"/>
  <c r="BK89"/>
  <c r="J89"/>
  <c r="BK88"/>
  <c r="J88"/>
  <c r="BK87"/>
  <c r="J87"/>
  <c r="J59"/>
  <c r="J30"/>
  <c i="1" r="AG56"/>
  <c i="3" r="J90"/>
  <c r="BE90"/>
  <c r="J33"/>
  <c i="1" r="AV56"/>
  <c i="3" r="F33"/>
  <c i="1" r="AZ56"/>
  <c i="3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2" r="J37"/>
  <c r="J36"/>
  <c i="1" r="AY55"/>
  <c i="2" r="J35"/>
  <c i="1" r="AX55"/>
  <c i="2" r="BI150"/>
  <c r="BH150"/>
  <c r="BG150"/>
  <c r="BF150"/>
  <c r="T150"/>
  <c r="T149"/>
  <c r="R150"/>
  <c r="R149"/>
  <c r="P150"/>
  <c r="P149"/>
  <c r="BK150"/>
  <c r="BK149"/>
  <c r="J149"/>
  <c r="J150"/>
  <c r="BE150"/>
  <c r="J68"/>
  <c r="BI148"/>
  <c r="BH148"/>
  <c r="BG148"/>
  <c r="BF148"/>
  <c r="T148"/>
  <c r="T147"/>
  <c r="R148"/>
  <c r="R147"/>
  <c r="P148"/>
  <c r="P147"/>
  <c r="BK148"/>
  <c r="BK147"/>
  <c r="J147"/>
  <c r="J148"/>
  <c r="BE148"/>
  <c r="J67"/>
  <c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66"/>
  <c r="J6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4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4"/>
  <c r="BH124"/>
  <c r="BG124"/>
  <c r="BF124"/>
  <c r="T124"/>
  <c r="T123"/>
  <c r="R124"/>
  <c r="R123"/>
  <c r="P124"/>
  <c r="P123"/>
  <c r="BK124"/>
  <c r="BK123"/>
  <c r="J123"/>
  <c r="J124"/>
  <c r="BE124"/>
  <c r="J63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F37"/>
  <c i="1" r="BD55"/>
  <c i="2" r="BH91"/>
  <c r="F36"/>
  <c i="1" r="BC55"/>
  <c i="2" r="BG91"/>
  <c r="F35"/>
  <c i="1" r="BB55"/>
  <c i="2" r="BF91"/>
  <c r="J34"/>
  <c i="1" r="AW55"/>
  <c i="2" r="F34"/>
  <c i="1" r="BA55"/>
  <c i="2" r="T91"/>
  <c r="T90"/>
  <c r="T89"/>
  <c r="T88"/>
  <c r="R91"/>
  <c r="R90"/>
  <c r="R89"/>
  <c r="R88"/>
  <c r="P91"/>
  <c r="P90"/>
  <c r="P89"/>
  <c r="P88"/>
  <c i="1" r="AU55"/>
  <c i="2" r="BK91"/>
  <c r="BK90"/>
  <c r="J90"/>
  <c r="BK89"/>
  <c r="J89"/>
  <c r="BK88"/>
  <c r="J88"/>
  <c r="J59"/>
  <c r="J30"/>
  <c i="1" r="AG55"/>
  <c i="2" r="J91"/>
  <c r="BE91"/>
  <c r="J33"/>
  <c i="1" r="AV55"/>
  <c i="2" r="F33"/>
  <c i="1" r="AZ55"/>
  <c i="2" r="J61"/>
  <c r="J60"/>
  <c r="J84"/>
  <c r="F84"/>
  <c r="F82"/>
  <c r="E80"/>
  <c r="J54"/>
  <c r="F54"/>
  <c r="F52"/>
  <c r="E50"/>
  <c r="J39"/>
  <c r="J24"/>
  <c r="E24"/>
  <c r="J85"/>
  <c r="J55"/>
  <c r="J23"/>
  <c r="J18"/>
  <c r="E18"/>
  <c r="F85"/>
  <c r="F55"/>
  <c r="J17"/>
  <c r="J12"/>
  <c r="J82"/>
  <c r="J52"/>
  <c r="E7"/>
  <c r="E78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<sst xmlns="http://schemas.openxmlformats.org/spreadsheetml/2006/main">
  <si>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</si>
  <si>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</si>
  <si>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</si>
  <si>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</si>
  <si>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</si>
  <si>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{e7545f6c-63c1-490c-a398-68f4758ebe6f}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</si>
  <si>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</si>
  <si>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</si>
  <si>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</si>
  <si>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</si>
  <si>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</si>
  <si>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</si>
  <si>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</si>
  <si>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</si>
  <si>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</si>
  <si>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</si>
  <si>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</si>
  <si>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zpevněné plochy, kanalizační přípojky a dešťové kanalizace u MŠ Palackého 141, Česká Kamenice</t>
  </si>
  <si>
    <t>KSO:</t>
  </si>
  <si>
    <t/>
  </si>
  <si>
    <t>CC-CZ:</t>
  </si>
  <si>
    <t>Místo:</t>
  </si>
  <si>
    <t>st.p.č.693, p.p.č.1287 a 302, k.ú.Č.Kamenice</t>
  </si>
  <si>
    <t>Datum:</t>
  </si>
  <si>
    <t>9. 12. 2019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</si>
  <si>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</si>
  <si>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</si>
  <si>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</si>
  <si>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</si>
  <si>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</si>
  <si>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</si>
  <si>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</si>
  <si>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>PROJEKT-projekty staveb, Ing 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</si>
  <si>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</si>
  <si>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</si>
  <si>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</si>
  <si>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</si>
  <si>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</si>
  <si>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</si>
  <si>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</si>
  <si>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</si>
  <si>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</si>
  <si>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</si>
  <si>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</si>
  <si>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</si>
  <si>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</si>
  <si>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</si>
  <si>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</si>
  <si>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</si>
  <si>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</si>
  <si>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</si>
  <si>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</si>
  <si>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</si>
  <si>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</si>
  <si>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</si>
  <si>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</si>
  <si>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</si>
  <si>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</si>
  <si>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</si>
  <si>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</si>
  <si>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</si>
  <si>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</si>
  <si>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</si>
  <si>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</si>
  <si>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</si>
  <si>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</si>
  <si>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</si>
  <si>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</si>
  <si>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</si>
  <si>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</si>
  <si>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</si>
  <si>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</si>
  <si>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</si>
  <si>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</si>
  <si>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</si>
  <si>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</si>
  <si>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</si>
  <si>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</si>
  <si>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zpevněné plochy</t>
  </si>
  <si>
    <t>STA</t>
  </si>
  <si>
    <t>{8b4eb169-be38-404a-92ce-ca7768b0953b}</t>
  </si>
  <si>
    <t>2</t>
  </si>
  <si>
    <t>Kanalizační přípojka</t>
  </si>
  <si>
    <t>{380a331e-f1e3-42d1-9d7c-e0bcdbcbe61b}</t>
  </si>
  <si>
    <t>3</t>
  </si>
  <si>
    <t>Dešťová kanalizace</t>
  </si>
  <si>
    <t>{81e45b74-8283-41b7-8468-c7ea3c671ab2}</t>
  </si>
  <si>
    <t>KRYCÍ LIST SOUPISU PRACÍ</t>
  </si>
  <si>
    <t>Objekt:</t>
  </si>
  <si>
    <t>1 - Oprava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</si>
  <si>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</si>
  <si>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</si>
  <si>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</si>
  <si>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</si>
  <si>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</si>
  <si>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</si>
  <si>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</si>
  <si>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</si>
  <si>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</si>
  <si>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</si>
  <si>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</si>
  <si>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</si>
  <si>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</si>
  <si>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</si>
  <si>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</si>
  <si>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</si>
  <si>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</si>
  <si>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</si>
  <si>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</si>
  <si>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</si>
  <si>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</si>
  <si>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</si>
  <si>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</si>
  <si>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</si>
  <si>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</si>
  <si>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</si>
  <si>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</si>
  <si>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</si>
  <si>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</si>
  <si>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</si>
  <si>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</si>
  <si>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</si>
  <si>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</si>
  <si>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m2</t>
  </si>
  <si>
    <t>CS ÚRS 2019 01</t>
  </si>
  <si>
    <t>4</t>
  </si>
  <si>
    <t>-897957307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</si>
  <si>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</si>
  <si>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</si>
  <si>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</si>
  <si>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</si>
  <si>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-409355149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</si>
  <si>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</si>
  <si>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</si>
  <si>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210,00-40,00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</si>
  <si>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</si>
  <si>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</si>
  <si>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</si>
  <si>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1323368825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</si>
  <si>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</si>
  <si>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210,00*0,43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</si>
  <si>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</si>
  <si>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</si>
  <si>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-293048113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</si>
  <si>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</si>
  <si>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</si>
  <si>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</si>
  <si>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820378668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</si>
  <si>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</si>
  <si>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</si>
  <si>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</si>
  <si>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</si>
  <si>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-436765237</t>
  </si>
  <si>
    <t>90,3*5 'Přepočtené koeficientem množství</t>
  </si>
  <si>
    <t>7</t>
  </si>
  <si>
    <t>171201201</t>
  </si>
  <si>
    <t>Uložení sypaniny na skládky</t>
  </si>
  <si>
    <t>1069987858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</si>
  <si>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</si>
  <si>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8</t>
  </si>
  <si>
    <t>M</t>
  </si>
  <si>
    <t>94620001</t>
  </si>
  <si>
    <t xml:space="preserve">poplatek za uložení stavebního odpadu zeminy a kamení  zatříděného kódem 170 504</t>
  </si>
  <si>
    <t>t</t>
  </si>
  <si>
    <t>-211878628</t>
  </si>
  <si>
    <t>90,3*1,6 'Přepočtené koeficientem množství</t>
  </si>
  <si>
    <t>9</t>
  </si>
  <si>
    <t>181102302</t>
  </si>
  <si>
    <t>Úprava pláně strojně v zářezech mimo skalních se zhutněním</t>
  </si>
  <si>
    <t>105992789</t>
  </si>
  <si>
    <t xml:space="preserve">Poznámka k souboru cen:_x000d_
1. Ceny se zhutněním jsou určeny pro všechny míry zhutnění._x000d_
2. Ceny 10-2301, 10-2302, 20-2301 a 20-2305 jsou určeny pro urovnání nově zřizovaných ploch vodorovných nebo ve sklonu do 1:5 pod zpevnění ploch jakéhokoliv druhu, pod humusování, drnování a dále předepíše-li projekt urovnání pláně z jiného důvodu._x000d_
3. Cena 10-2303 je určena pro vyplnění sypaninou prohlubní zářezů v horninách třídy II a III._x000d_
4. Ceny neplatí pro zhutnění podloží pod násypy; toto zhutnění se oceňuje cenou 215 90-1101 Zhutnění podloží pod násypy._x000d_
5. Ceny neplatí pro urovnání lavic (berem) šířky do 3 m přerušujících svahy, pro urovnání dna příkopů pro jakoukoliv jejich šířku; toto urovnání se oceňuje cenami souboru cen 182 . 0-11 Svahování trvalých svahů do projektovaných profilů A 01 tohoto katalogu._x000d_
6. Urovnání ploch ve sklonu přes 1:5 (svahování) se oceňuje cenou 182 20-1101 Svahování trvalých svahů do projektovaných profilů, části A 01 tohoto katalogu._x000d_
7. Vyplnění prohlubní v horninách třídy II a III betonem nebo stabilizací se oceňuje cenami části A 01 Zřízení konstrukcí katalogu 822-1 Komunikace pozemní a letiště._x000d_
</t>
  </si>
  <si>
    <t>Komunikace pozemní</t>
  </si>
  <si>
    <t>10</t>
  </si>
  <si>
    <t>564231111</t>
  </si>
  <si>
    <t>Podklad nebo podsyp ze štěrkopísku ŠP s rozprostřením, vlhčením a zhutněním, po zhutnění tl. 100 mm</t>
  </si>
  <si>
    <t>482841331</t>
  </si>
  <si>
    <t>11</t>
  </si>
  <si>
    <t>564761111</t>
  </si>
  <si>
    <t>Podklad nebo kryt z kameniva hrubého drceného vel. 32-63 mm s rozprostřením a zhutněním, po zhutnění tl. 200 mm</t>
  </si>
  <si>
    <t>2098770639</t>
  </si>
  <si>
    <t>12</t>
  </si>
  <si>
    <t>564851111</t>
  </si>
  <si>
    <t>Podklad ze štěrkodrti frakce 0/32 mm s rozprostřením a zhutněním, po zhutnění tl. 150 mm</t>
  </si>
  <si>
    <t>-1986707948</t>
  </si>
  <si>
    <t>13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</si>
  <si>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</si>
  <si>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</si>
  <si>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-403307945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</si>
  <si>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</si>
  <si>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14</t>
  </si>
  <si>
    <t>58381007</t>
  </si>
  <si>
    <t>kostka dlažební žula drobná 8/10</t>
  </si>
  <si>
    <t>-397386911</t>
  </si>
  <si>
    <t>"celková plocha"210,00</t>
  </si>
  <si>
    <t>"vybourané kostky"-40,00</t>
  </si>
  <si>
    <t>Součet</t>
  </si>
  <si>
    <t>170*1,01 'Přepočtené koeficientem množství</t>
  </si>
  <si>
    <t>Ostatní konstrukce a práce, bourání</t>
  </si>
  <si>
    <t>916991121</t>
  </si>
  <si>
    <t>Lože pod obrubníky, krajníky nebo obruby z dlažebních kostek z betonu prostého tř. C 16/20</t>
  </si>
  <si>
    <t>1907304279</t>
  </si>
  <si>
    <t>"okraje (obruba)"(26,008+18,232+3,805+10,860+33,183+5,942)*0,20*0,20</t>
  </si>
  <si>
    <t>"záchytný žlab"5,00*0,20*0,50</t>
  </si>
  <si>
    <t>16</t>
  </si>
  <si>
    <t>919726202</t>
  </si>
  <si>
    <t>Geotextilie tkaná pro vyztužení, separaci nebo filtraci z polypropylenu, podélná pevnost v tahu přes 15 do 50 kN/m</t>
  </si>
  <si>
    <t>929717867</t>
  </si>
  <si>
    <t xml:space="preserve">Poznámka k souboru cen:_x000d_
1. V cenách jsou započteny i náklady na položení a dodání geotextilie včetně přesahů._x000d_
</t>
  </si>
  <si>
    <t>"1-situace.pdf</t>
  </si>
  <si>
    <t>"plocha"210,00</t>
  </si>
  <si>
    <t>(26,008+18,232+3,805+10,860+33,183+5,942)*0,50</t>
  </si>
  <si>
    <t>17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</si>
  <si>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</si>
  <si>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</si>
  <si>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584737572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</si>
  <si>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</si>
  <si>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997</t>
  </si>
  <si>
    <t>Přesun sutě</t>
  </si>
  <si>
    <t>18</t>
  </si>
  <si>
    <t>997221561</t>
  </si>
  <si>
    <t>Vodorovná doprava suti bez naložení, ale se složením a s hrubým urovnáním z kusových materiálů, na vzdálenost do 1 km</t>
  </si>
  <si>
    <t>2044148914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</si>
  <si>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</si>
  <si>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19</t>
  </si>
  <si>
    <t>997221569</t>
  </si>
  <si>
    <t>Vodorovná doprava suti bez naložení, ale se složením a s hrubým urovnáním Příplatek k ceně za každý další i započatý 1 km přes 1 km</t>
  </si>
  <si>
    <t>1220182645</t>
  </si>
  <si>
    <t>53,72*29 'Přepočtené koeficientem množství</t>
  </si>
  <si>
    <t>20</t>
  </si>
  <si>
    <t>94620004</t>
  </si>
  <si>
    <t>poplatek za uložení stavebního odpadu z asfaltových směsí bez obsahu dehtu zatříděného kódem 170 302</t>
  </si>
  <si>
    <t>55679823</t>
  </si>
  <si>
    <t>VRN</t>
  </si>
  <si>
    <t>Vedlejší rozpočtové náklady</t>
  </si>
  <si>
    <t>VRN1</t>
  </si>
  <si>
    <t>Průzkumné, geodetické a projektové práce</t>
  </si>
  <si>
    <t>23</t>
  </si>
  <si>
    <t>012103000</t>
  </si>
  <si>
    <t>Geodetické práce před výstavbou</t>
  </si>
  <si>
    <t>…</t>
  </si>
  <si>
    <t>1024</t>
  </si>
  <si>
    <t>-864560933</t>
  </si>
  <si>
    <t>P</t>
  </si>
  <si>
    <t>Poznámka k položce:_x000d_
zajištění vytyčení inženýrských sítí</t>
  </si>
  <si>
    <t>VRN3</t>
  </si>
  <si>
    <t>Zařízení staveniště</t>
  </si>
  <si>
    <t>034303000</t>
  </si>
  <si>
    <t>Dopravní značení na staveništi</t>
  </si>
  <si>
    <t>479596082</t>
  </si>
  <si>
    <t>VRN4</t>
  </si>
  <si>
    <t>Inženýrská činnost</t>
  </si>
  <si>
    <t>22</t>
  </si>
  <si>
    <t>043134000</t>
  </si>
  <si>
    <t>Zkoušky zatěžovací</t>
  </si>
  <si>
    <t>kus</t>
  </si>
  <si>
    <t>1331939012</t>
  </si>
  <si>
    <t>Poznámka k položce:_x000d_
statické zatěžovací zkoušky deskou._x000d_
požadavek na únosnost štěrkových podkladních vrstev je 80 M Pa při statické zkoušce deskou. Místo a počet zkoušek upřesní investor. Statická zkouška bude doložena protokolem o zkoušce akreditované zkušebny/laboratoře</t>
  </si>
  <si>
    <t>2 - Kanalizační přípojka</t>
  </si>
  <si>
    <t xml:space="preserve">    8 - Trubní vedení</t>
  </si>
  <si>
    <t xml:space="preserve">    998 - Přesun hmot</t>
  </si>
  <si>
    <t>119002121</t>
  </si>
  <si>
    <t>Pomocné konstrukce při zabezpečení výkopu vodorovné pochozí přechodová lávka délky do 2 m včetně zábradlí zřízení</t>
  </si>
  <si>
    <t>1639811757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</si>
  <si>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</si>
  <si>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119002122</t>
  </si>
  <si>
    <t>Pomocné konstrukce při zabezpečení výkopu vodorovné pochozí přechodová lávka délky do 2 m včetně zábradlí odstranění</t>
  </si>
  <si>
    <t>1268393145</t>
  </si>
  <si>
    <t>119003131</t>
  </si>
  <si>
    <t>Pomocné konstrukce při zabezpečení výkopu svislé výstražná páska zřízení</t>
  </si>
  <si>
    <t>m</t>
  </si>
  <si>
    <t>-972788632</t>
  </si>
  <si>
    <t>119003132</t>
  </si>
  <si>
    <t>Pomocné konstrukce při zabezpečení výkopu svislé výstražná páska odstranění</t>
  </si>
  <si>
    <t>-539780574</t>
  </si>
  <si>
    <t>130001101</t>
  </si>
  <si>
    <t>Příplatek k cenám hloubených vykopávek za ztížení vykopávky v blízkosti podzemního vedení nebo výbušnin pro jakoukoliv třídu horniny</t>
  </si>
  <si>
    <t>-43324293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</si>
  <si>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</si>
  <si>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185,286*0,05 'Přepočtené koeficientem množství</t>
  </si>
  <si>
    <t>132201202</t>
  </si>
  <si>
    <t>Hloubení zapažených i nezapažených rýh šířky přes 600 do 2 000 mm s urovnáním dna do předepsaného profilu a spádu v hornině tř. 3 přes 100 do 1 000 m3</t>
  </si>
  <si>
    <t>-2058387764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</si>
  <si>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</si>
  <si>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"NŠ1 - SŠ2"28,00*1,50*((2,90+2,33+0,30)/2) "pažení</t>
  </si>
  <si>
    <t>"SŠ2 - SŠ1"20,40*1,50*((2,33+1,89+0,30)/2) "pažení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</si>
  <si>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</si>
  <si>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</si>
  <si>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177267097</t>
  </si>
  <si>
    <t>151201102</t>
  </si>
  <si>
    <t>Zřízení pažení a rozepření stěn rýh pro podzemní vedení pro všechny šířky rýhy zátažné, hloubky do 4 m</t>
  </si>
  <si>
    <t>715708014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</si>
  <si>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</si>
  <si>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"NŠ1 - SŠ2"28,00*((2,90+2,33+0,30)/2) "pažení</t>
  </si>
  <si>
    <t>"SŠ2 - SŠ1"20,40*((2,33+1,89+0,30)/2) "pažení</t>
  </si>
  <si>
    <t>151201112</t>
  </si>
  <si>
    <t>Odstranění pažení a rozepření stěn rýh pro podzemní vedení s uložením materiálu na vzdálenost do 3 m od kraje výkopu zátažné, hloubky přes 2 do 4 m</t>
  </si>
  <si>
    <t>-695796277</t>
  </si>
  <si>
    <t>-1945305286</t>
  </si>
  <si>
    <t>"obsypy potrubí"29,04</t>
  </si>
  <si>
    <t>"recyklát"59,916</t>
  </si>
  <si>
    <t>1048718146</t>
  </si>
  <si>
    <t>88,956*5 'Přepočtené koeficientem množství</t>
  </si>
  <si>
    <t>1962063436</t>
  </si>
  <si>
    <t>-985130533</t>
  </si>
  <si>
    <t>88,956*1,6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</si>
  <si>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</si>
  <si>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</si>
  <si>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-1779314896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</si>
  <si>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</si>
  <si>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185,286-29,04</t>
  </si>
  <si>
    <t>58981144</t>
  </si>
  <si>
    <t>recyklát betonový frakce 32/63</t>
  </si>
  <si>
    <t>-2126578905</t>
  </si>
  <si>
    <t>"oprava zpevněné plochy"20,40*1,50*((2,33+1,89+0,30)/2)-20,40*1,50*0,40</t>
  </si>
  <si>
    <t>56,916*2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</si>
  <si>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</si>
  <si>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</si>
  <si>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996002108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</si>
  <si>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</si>
  <si>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"NŠ1 - SŠ2"28,00*1,50*0,40</t>
  </si>
  <si>
    <t>"SŠ2 - SŠ1"20,40*1,50*0,40</t>
  </si>
  <si>
    <t>58337303</t>
  </si>
  <si>
    <t>štěrkopísek frakce 0/8</t>
  </si>
  <si>
    <t>-325847781</t>
  </si>
  <si>
    <t>29,04*2 'Přepočtené koeficientem množství</t>
  </si>
  <si>
    <t>181301101</t>
  </si>
  <si>
    <t>Rozprostření a urovnání ornice v rovině nebo ve svahu sklonu do 1:5 při souvislé ploše do 500 m2, tl. vrstvy do 100 mm</t>
  </si>
  <si>
    <t>1460436008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</si>
  <si>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</si>
  <si>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"NŠ1 - SŠ2"28,00*1,50</t>
  </si>
  <si>
    <t>10364101</t>
  </si>
  <si>
    <t xml:space="preserve">zemina pro terénní úpravy -  ornice</t>
  </si>
  <si>
    <t>734271160</t>
  </si>
  <si>
    <t>42,00*0,05*1,5</t>
  </si>
  <si>
    <t>181411131</t>
  </si>
  <si>
    <t>Založení trávníku na půdě předem připravené plochy do 1000 m2 výsevem včetně utažení parkového v rovině nebo na svahu do 1:5</t>
  </si>
  <si>
    <t>-1768878501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</si>
  <si>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</si>
  <si>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00572420</t>
  </si>
  <si>
    <t>osivo směs travní parková okrasná</t>
  </si>
  <si>
    <t>kg</t>
  </si>
  <si>
    <t>-1446556385</t>
  </si>
  <si>
    <t>42*0,015 'Přepočtené koeficientem množství</t>
  </si>
  <si>
    <t>185811211</t>
  </si>
  <si>
    <t>Vyhrabání trávníku souvislé plochy do 1000 m2 v rovině nebo na svahu do 1:5</t>
  </si>
  <si>
    <t>-1675601271</t>
  </si>
  <si>
    <t xml:space="preserve">Poznámka k souboru cen:_x000d_
1. V cenách jsou započteny i náklady spojené s uložením shrabu na hromady, naložením na dopravní prostředek, odvozem do 20 km._x000d_
2. V cenách nejsou započteny náklady na uložení shrabu na skládku._x000d_
3. Ceny jsou určeny pouze pro jarní vyhrabání._x000d_
4. V cenách o sklonu svahu přes 1:1 jsou uvažovány podmínky pro svahy běžně schůdné; bez použití lezeckých technik. V případě použití lezeckých technik se tyto náklady oceňují individuálně._x000d_
</t>
  </si>
  <si>
    <t>"NŠ1 - SŠ2"28,00*2,00</t>
  </si>
  <si>
    <t>Trubní vedení</t>
  </si>
  <si>
    <t>871355221</t>
  </si>
  <si>
    <t>Kanalizační potrubí z tvrdého PVC v otevřeném výkopu ve sklonu do 20 %, hladkého plnostěnného jednovrstvého, tuhost třídy SN 8 DN 200</t>
  </si>
  <si>
    <t>782731876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</si>
  <si>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</si>
  <si>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26,00+20,40</t>
  </si>
  <si>
    <t>24</t>
  </si>
  <si>
    <t>894411311</t>
  </si>
  <si>
    <t>Osazení železobetonových dílců pro šachty skruží rovných</t>
  </si>
  <si>
    <t>-1881871400</t>
  </si>
  <si>
    <t xml:space="preserve">Poznámka k souboru cen:_x000d_
1. V cenách nejsou započteny náklady na dodání železobetonových dílců; dodání těchto dílců se oceňuje ve specifikaci._x000d_
</t>
  </si>
  <si>
    <t>25</t>
  </si>
  <si>
    <t>59224162</t>
  </si>
  <si>
    <t>skruž kanalizační s ocelovými stupadly 100 x 100 x 12 cm</t>
  </si>
  <si>
    <t>981433778</t>
  </si>
  <si>
    <t>26</t>
  </si>
  <si>
    <t>894412411</t>
  </si>
  <si>
    <t>Osazení železobetonových dílců pro šachty skruží přechodových</t>
  </si>
  <si>
    <t>-1453169497</t>
  </si>
  <si>
    <t>27</t>
  </si>
  <si>
    <t>59224167</t>
  </si>
  <si>
    <t>skruž betonová přechodová 62,5/100x60x12 cm, stupadla poplastovaná</t>
  </si>
  <si>
    <t>75075108</t>
  </si>
  <si>
    <t>28</t>
  </si>
  <si>
    <t>59224184</t>
  </si>
  <si>
    <t>prstenec šachtový vyrovnávací betonový 625x120x40mm</t>
  </si>
  <si>
    <t>-436337445</t>
  </si>
  <si>
    <t>29</t>
  </si>
  <si>
    <t>59224176</t>
  </si>
  <si>
    <t>prstenec šachtový vyrovnávací betonový 625x120x80mm</t>
  </si>
  <si>
    <t>-1627006207</t>
  </si>
  <si>
    <t>30</t>
  </si>
  <si>
    <t>894414111</t>
  </si>
  <si>
    <t>Osazení železobetonových dílců pro šachty skruží základových (dno)</t>
  </si>
  <si>
    <t>1898663315</t>
  </si>
  <si>
    <t>31</t>
  </si>
  <si>
    <t>59224028</t>
  </si>
  <si>
    <t xml:space="preserve">dno betonové šachtové DN 200 kameninový žlab i nástupnice  100 x 63,5 x 15 cm</t>
  </si>
  <si>
    <t>-491043928</t>
  </si>
  <si>
    <t>32</t>
  </si>
  <si>
    <t>899104112</t>
  </si>
  <si>
    <t>Osazení poklopů litinových a ocelových včetně rámů pro třídu zatížení D400, E600</t>
  </si>
  <si>
    <t>-238319024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</si>
  <si>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</si>
  <si>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33</t>
  </si>
  <si>
    <t>28661935</t>
  </si>
  <si>
    <t>poklop šachtový litinový dno DN 600 pro třídu zatížení D400</t>
  </si>
  <si>
    <t>-919586886</t>
  </si>
  <si>
    <t>34</t>
  </si>
  <si>
    <t>89962 -R</t>
  </si>
  <si>
    <t>Propojení šachet, napojení na stávající přípojku</t>
  </si>
  <si>
    <t>R-položka</t>
  </si>
  <si>
    <t>586309404</t>
  </si>
  <si>
    <t>35</t>
  </si>
  <si>
    <t>899623161</t>
  </si>
  <si>
    <t>Obetonování potrubí nebo zdiva stok betonem prostým v otevřeném výkopu, beton tř. C 20/25</t>
  </si>
  <si>
    <t>-1353176291</t>
  </si>
  <si>
    <t xml:space="preserve">Poznámka k souboru cen:_x000d_
1. Obetonování zdiva stok ve štole se oceňuje cenami souboru cen 359 31-02 Výplň za rubem cihelného zdiva stok části A 03 tohoto katalogu._x000d_
</t>
  </si>
  <si>
    <t>36</t>
  </si>
  <si>
    <t>89963 -R</t>
  </si>
  <si>
    <t>Oprava SŠ2</t>
  </si>
  <si>
    <t>-715079600</t>
  </si>
  <si>
    <t>37</t>
  </si>
  <si>
    <t>89964 -R</t>
  </si>
  <si>
    <t>Oprava SŠ1</t>
  </si>
  <si>
    <t>1763070749</t>
  </si>
  <si>
    <t>998</t>
  </si>
  <si>
    <t>Přesun hmot</t>
  </si>
  <si>
    <t>38</t>
  </si>
  <si>
    <t>998276101</t>
  </si>
  <si>
    <t>Přesun hmot pro trubní vedení hloubené z trub z plastických hmot nebo sklolaminátových pro vodovody nebo kanalizace v otevřeném výkopu dopravní vzdálenost do 15 m</t>
  </si>
  <si>
    <t>593117681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</si>
  <si>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</si>
  <si>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39</t>
  </si>
  <si>
    <t>-1677180999</t>
  </si>
  <si>
    <t>40</t>
  </si>
  <si>
    <t>-1849465926</t>
  </si>
  <si>
    <t>41</t>
  </si>
  <si>
    <t>883652429</t>
  </si>
  <si>
    <t>3 - Dešťová kanalizace</t>
  </si>
  <si>
    <t xml:space="preserve">    3 - Svislé a kompletní konstrukce</t>
  </si>
  <si>
    <t>-1967820338</t>
  </si>
  <si>
    <t>-896713393</t>
  </si>
  <si>
    <t>1314149932</t>
  </si>
  <si>
    <t>228,52*0,05 'Přepočtené koeficientem množství</t>
  </si>
  <si>
    <t>131201102</t>
  </si>
  <si>
    <t>Hloubení nezapažených jam a zářezů s urovnáním dna do předepsaného profilu a spádu v hornině tř. 3 přes 100 do 1 000 m3</t>
  </si>
  <si>
    <t>-2083535600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</si>
  <si>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</si>
  <si>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7,20*3,00*1,30</t>
  </si>
  <si>
    <t>9,60*6,60*1,30</t>
  </si>
  <si>
    <t>Součet vsakovací galerie</t>
  </si>
  <si>
    <t>131201109</t>
  </si>
  <si>
    <t>Hloubení nezapažených jam a zářezů s urovnáním dna do předepsaného profilu a spádu Příplatek k cenám za lepivost horniny tř. 3</t>
  </si>
  <si>
    <t>-1426915961</t>
  </si>
  <si>
    <t>132201101</t>
  </si>
  <si>
    <t>Hloubení zapažených i nezapažených rýh šířky do 600 mm s urovnáním dna do předepsaného profilu a spádu v hornině tř. 3 do 100 m3</t>
  </si>
  <si>
    <t>-202039378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</si>
  <si>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</si>
  <si>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 xml:space="preserve">"km 0,061900 - SV2"4,00*0,60*((1,13+0,75)/2)     "DN 150</t>
  </si>
  <si>
    <t xml:space="preserve">"km 0,061900 - SV3"4,20*0,60*((1,28+0,85)/2)     "DN 110</t>
  </si>
  <si>
    <t xml:space="preserve">"km 0,051300 - SV4"4,00*0,60*((1,40+0,97)/2)     "DN 150</t>
  </si>
  <si>
    <t xml:space="preserve">"km 0,024800 - SV5"4,50*0,60*((1,98+1,52)/2)     "DN 150</t>
  </si>
  <si>
    <t xml:space="preserve">"km 0,011200 - SV6"4,20*0,60*((1,74+1,33)/2)     "DN 150</t>
  </si>
  <si>
    <t>"vsak - příč.odvodnění"11,00*0,60*((1,41+0,80)/2)"DN 150</t>
  </si>
  <si>
    <t>132201109</t>
  </si>
  <si>
    <t>Hloubení zapažených i nezapažených rýh šířky do 600 mm s urovnáním dna do předepsaného profilu a spádu v hornině tř. 3 Příplatek k cenám za lepivost horniny tř. 3</t>
  </si>
  <si>
    <t>-1159073440</t>
  </si>
  <si>
    <t>132201201</t>
  </si>
  <si>
    <t>Hloubení zapažených i nezapažených rýh šířky přes 600 do 2 000 mm s urovnáním dna do předepsaného profilu a spádu v hornině tř. 3 do 100 m3</t>
  </si>
  <si>
    <t>1854297240</t>
  </si>
  <si>
    <t xml:space="preserve">"vsak - jímka"2,30*0,80*((1,45+1,62)/2)                 "DN 200</t>
  </si>
  <si>
    <t xml:space="preserve">"jímka - filtr.šachta"1,56*0,80*((1,66+1,65)/2)+2*1,50*0,50*1,65    "+ rozšíření š. DN 200"</t>
  </si>
  <si>
    <t xml:space="preserve">"filtr.šachta - DŠ2"21,00*0,80*((1,65+2,03)/2)     "DN 200</t>
  </si>
  <si>
    <t xml:space="preserve">"DŠ2 - DŠ1"19,00*0,80*((2,03+1,53)/2)                   "DN 200</t>
  </si>
  <si>
    <t xml:space="preserve">"DŠ1 - SV1"22,50*0,80*((1,53+0,95)/2)                   "DN 150</t>
  </si>
  <si>
    <t>1030610103</t>
  </si>
  <si>
    <t>133201101</t>
  </si>
  <si>
    <t>Hloubení zapažených i nezapažených šachet s případným nutným přemístěním výkopku ve výkopišti v hornině tř. 3 do 100 m3</t>
  </si>
  <si>
    <t>-1994856893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</si>
  <si>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</si>
  <si>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"aku.jímka"4,50*1,50</t>
  </si>
  <si>
    <t>133201109</t>
  </si>
  <si>
    <t>Hloubení zapažených i nezapažených šachet s případným nutným přemístěním výkopku ve výkopišti v hornině tř. 3 Příplatek k cenám za lepivost horniny tř. 3</t>
  </si>
  <si>
    <t>-1456424204</t>
  </si>
  <si>
    <t>-237262580</t>
  </si>
  <si>
    <t>"zpětný zásyp"154,348</t>
  </si>
  <si>
    <t>"obsypy potrubí"28,891</t>
  </si>
  <si>
    <t>"nádrž"4,50</t>
  </si>
  <si>
    <t>"galerie"84,96*0,48</t>
  </si>
  <si>
    <t>"zásypové materiály"-18,00+6,00</t>
  </si>
  <si>
    <t>1766403202</t>
  </si>
  <si>
    <t>216,52*5 'Přepočtené koeficientem množství</t>
  </si>
  <si>
    <t>1165222584</t>
  </si>
  <si>
    <t>1493592456</t>
  </si>
  <si>
    <t>216,52*1,6 'Přepočtené koeficientem množství</t>
  </si>
  <si>
    <t>1335206296</t>
  </si>
  <si>
    <t>"hloubení"110,448+23,67+87,652+6,75</t>
  </si>
  <si>
    <t>"obsypy potrubí"-28,891</t>
  </si>
  <si>
    <t>"nádrž"-4,50</t>
  </si>
  <si>
    <t>"galerie"-84,96*0,48</t>
  </si>
  <si>
    <t>58343930</t>
  </si>
  <si>
    <t>kamenivo drcené hrubé frakce 16-32</t>
  </si>
  <si>
    <t>565778024</t>
  </si>
  <si>
    <t>18*2 'Přepočtené koeficientem množství</t>
  </si>
  <si>
    <t>58331200</t>
  </si>
  <si>
    <t>štěrkopísek netříděný zásypový</t>
  </si>
  <si>
    <t>118484932</t>
  </si>
  <si>
    <t>6*2 'Přepočtené koeficientem množství</t>
  </si>
  <si>
    <t>642667216</t>
  </si>
  <si>
    <t>"km 0,061900 - SV2"4,00*0,60*0,40</t>
  </si>
  <si>
    <t>"km 0,061900 - SV3"4,20*0,60*0,40</t>
  </si>
  <si>
    <t>"km 0,051300 - SV4"4,00*0,60*0,40</t>
  </si>
  <si>
    <t>"km 0,024800 - SV5"4,50*0,60*0,40</t>
  </si>
  <si>
    <t>"km 0,011200 - SV6"4,20*0,60*0,40</t>
  </si>
  <si>
    <t>"vsak - příč.odvodnění"11,00*0,60*0,40</t>
  </si>
  <si>
    <t>"vsak - jímka"2,30*0,80*0,40</t>
  </si>
  <si>
    <t>"jímka - filtr.šachta"1,56*0,80*0,40</t>
  </si>
  <si>
    <t>"filtr.šachta - DŠ2"21,00*0,80*0,40</t>
  </si>
  <si>
    <t>"DŠ2 - DŠ1"19,00*0,80*0,40</t>
  </si>
  <si>
    <t>"DŠ1 - SV1"22,50*0,80*0,40</t>
  </si>
  <si>
    <t>1576354947</t>
  </si>
  <si>
    <t>28,891*2 'Přepočtené koeficientem množství</t>
  </si>
  <si>
    <t>-2140874834</t>
  </si>
  <si>
    <t>94,46*1,50+84,96</t>
  </si>
  <si>
    <t>-734380860</t>
  </si>
  <si>
    <t>226,65*0,05*1,5</t>
  </si>
  <si>
    <t>-634930649</t>
  </si>
  <si>
    <t>-624974109</t>
  </si>
  <si>
    <t>226,65*0,015 'Přepočtené koeficientem množství</t>
  </si>
  <si>
    <t>-1412827327</t>
  </si>
  <si>
    <t>Svislé a kompletní konstrukce</t>
  </si>
  <si>
    <t>382411114</t>
  </si>
  <si>
    <t>Zemní nádrž z polyetylenu PE na dešťovou a splaškovou vodu univerzální samonosná pro běžné zatížení, objemu 4500 l</t>
  </si>
  <si>
    <t>1616405718</t>
  </si>
  <si>
    <t xml:space="preserve">Poznámka k souboru cen:_x000d_
1. V cenách jsou započteny i náklady na:_x000d_
a) zhutněnou vyrovnávací násypnou vrstvu ze štěrku 8/16 tl. 200 mm._x000d_
b) dodání a montáž zemní nádrže, teleskopické šachtové kopule a poklopu._x000d_
c) v cenách -1211 až -1215 je započteno podbetonování límcové části teleskopické šachtové kopule betonem tř. C 20/25 tl. 200 mm_x000d_
2. V cenách nejsou započteny náklady na:_x000d_
a) fixování šachty obsypem, obsyp se oceňuje cenami souboru 174 . 0-11 Zásyp sypaninou z jakékoliv horniny katalogu 800-1 Zemní práce, části A 01,_x000d_
b) dodávku čerpadla k nádrži, toto se oceňuje ve specifikaci,_x000d_
c) napojení stávajícího kanalizačního potrubí._x000d_
</t>
  </si>
  <si>
    <t>871265211</t>
  </si>
  <si>
    <t>Kanalizační potrubí z tvrdého PVC v otevřeném výkopu ve sklonu do 20 %, hladkého plnostěnného jednovrstvého, tuhost třídy SN 4 DN 110</t>
  </si>
  <si>
    <t>-180542874</t>
  </si>
  <si>
    <t>"km 0,061900 - SV3"4,20</t>
  </si>
  <si>
    <t>871315221</t>
  </si>
  <si>
    <t>Kanalizační potrubí z tvrdého PVC v otevřeném výkopu ve sklonu do 20 %, hladkého plnostěnného jednovrstvého, tuhost třídy SN 8 DN 160</t>
  </si>
  <si>
    <t>77727910</t>
  </si>
  <si>
    <t>"km 0,061900 - SV2"4,00</t>
  </si>
  <si>
    <t>"km 0,051300 - SV4"4,00</t>
  </si>
  <si>
    <t>"km 0,024800 - SV5"4,50</t>
  </si>
  <si>
    <t>"km 0,011200 - SV6"4,20</t>
  </si>
  <si>
    <t>"vsak - příč.odvodnění"11,00</t>
  </si>
  <si>
    <t>"DŠ1 - SV1"22,50</t>
  </si>
  <si>
    <t>1514061531</t>
  </si>
  <si>
    <t>"vsak - jímka"2,30</t>
  </si>
  <si>
    <t>"jímka - filtr.šachta"1,56</t>
  </si>
  <si>
    <t>"filtr.šachta - DŠ2"21,00</t>
  </si>
  <si>
    <t>"DŠ2 - DŠ1"19,00*0,80</t>
  </si>
  <si>
    <t>877265211</t>
  </si>
  <si>
    <t>Montáž tvarovek na kanalizačním potrubí z trub z plastu z tvrdého PVC nebo z polypropylenu v otevřeném výkopu jednoosých DN 110</t>
  </si>
  <si>
    <t>-796908414</t>
  </si>
  <si>
    <t xml:space="preserve">Poznámka k souboru cen:_x000d_
1. V cenách nejsou započteny náklady na dodání tvarovek. Tvarovky se oceňují ve ve specifikaci._x000d_
</t>
  </si>
  <si>
    <t>28611349</t>
  </si>
  <si>
    <t>koleno kanalizace PVC KG 110x15°</t>
  </si>
  <si>
    <t>-1311961576</t>
  </si>
  <si>
    <t>28611350</t>
  </si>
  <si>
    <t>koleno kanalizace PVC KG 110x30°</t>
  </si>
  <si>
    <t>-2037465941</t>
  </si>
  <si>
    <t>877265271</t>
  </si>
  <si>
    <t xml:space="preserve">Montáž tvarovek na kanalizačním potrubí z trub z plastu z tvrdého PVC nebo z polypropylenu v otevřeném výkopu lapačů střešních splavenin </t>
  </si>
  <si>
    <t>-2121822159</t>
  </si>
  <si>
    <t>56231163</t>
  </si>
  <si>
    <t>lapač střešních splavenin se zápachovou klapkou a lapacím košem DN 125/110</t>
  </si>
  <si>
    <t>-785048311</t>
  </si>
  <si>
    <t>877315211</t>
  </si>
  <si>
    <t>Montáž tvarovek na kanalizačním potrubí z trub z plastu z tvrdého PVC nebo z polypropylenu v otevřeném výkopu jednoosých DN 160</t>
  </si>
  <si>
    <t>-643512650</t>
  </si>
  <si>
    <t>28611359</t>
  </si>
  <si>
    <t>koleno kanalizace PVC KG 160x15°</t>
  </si>
  <si>
    <t>-708363219</t>
  </si>
  <si>
    <t>28611360</t>
  </si>
  <si>
    <t>koleno kanalizace PVC KG 160x30°</t>
  </si>
  <si>
    <t>1825490157</t>
  </si>
  <si>
    <t>28611506</t>
  </si>
  <si>
    <t>redukce kanalizační PVC 160/125</t>
  </si>
  <si>
    <t>1607434863</t>
  </si>
  <si>
    <t>877315221</t>
  </si>
  <si>
    <t>Montáž tvarovek na kanalizačním potrubí z trub z plastu z tvrdého PVC nebo z polypropylenu v otevřeném výkopu dvouosých DN 160</t>
  </si>
  <si>
    <t>-1764367929</t>
  </si>
  <si>
    <t>28611392</t>
  </si>
  <si>
    <t>odbočka kanalizační PVC s hrdlem 160/160/45°</t>
  </si>
  <si>
    <t>-983094145</t>
  </si>
  <si>
    <t>28611912</t>
  </si>
  <si>
    <t>odbočka kanalizační plastová s hrdlem KG 160/110/45°</t>
  </si>
  <si>
    <t>-1593533255</t>
  </si>
  <si>
    <t>42</t>
  </si>
  <si>
    <t>877355211</t>
  </si>
  <si>
    <t>Montáž tvarovek na kanalizačním potrubí z trub z plastu z tvrdého PVC nebo z polypropylenu v otevřeném výkopu jednoosých DN 200</t>
  </si>
  <si>
    <t>1245488753</t>
  </si>
  <si>
    <t>43</t>
  </si>
  <si>
    <t>28611364</t>
  </si>
  <si>
    <t>koleno kanalizace PVC KG 200x15°</t>
  </si>
  <si>
    <t>1549062483</t>
  </si>
  <si>
    <t>44</t>
  </si>
  <si>
    <t>28611365</t>
  </si>
  <si>
    <t>koleno kanalizace PVC KG 200x30°</t>
  </si>
  <si>
    <t>981697338</t>
  </si>
  <si>
    <t>45</t>
  </si>
  <si>
    <t>28611508</t>
  </si>
  <si>
    <t>redukce kanalizační PVC 200/160</t>
  </si>
  <si>
    <t>-749038226</t>
  </si>
  <si>
    <t>46</t>
  </si>
  <si>
    <t>89410 -R</t>
  </si>
  <si>
    <t>Prověření a zasypání nevyužitých šachet</t>
  </si>
  <si>
    <t>-194937110</t>
  </si>
  <si>
    <t>47</t>
  </si>
  <si>
    <t>894812316</t>
  </si>
  <si>
    <t>Revizní a čistící šachta z polypropylenu PP pro hladké trouby DN 600 šachtové dno (DN šachty / DN trubního vedení) DN 600/200 průtočné 30°,60°,90°</t>
  </si>
  <si>
    <t>-928343668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</si>
  <si>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</si>
  <si>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48</t>
  </si>
  <si>
    <t>894812332</t>
  </si>
  <si>
    <t>Revizní a čistící šachta z polypropylenu PP pro hladké trouby DN 600 roura šachtová korugovaná, světlé hloubky 2 000 mm</t>
  </si>
  <si>
    <t>340832799</t>
  </si>
  <si>
    <t>49</t>
  </si>
  <si>
    <t>894812339</t>
  </si>
  <si>
    <t>Revizní a čistící šachta z polypropylenu PP pro hladké trouby DN 600 Příplatek k cenám 2331 - 2334 za uříznutí šachtové roury</t>
  </si>
  <si>
    <t>161386916</t>
  </si>
  <si>
    <t>50</t>
  </si>
  <si>
    <t>894812354</t>
  </si>
  <si>
    <t>Revizní a čistící šachta z polypropylenu PP pro hladké trouby DN 600 poklop (mříž) litinový pro třídu zatížení A15 s plastovým konusem</t>
  </si>
  <si>
    <t>1247750845</t>
  </si>
  <si>
    <t>51</t>
  </si>
  <si>
    <t>89597 -R</t>
  </si>
  <si>
    <t>Podzemní filtrační šachta s teleskopem</t>
  </si>
  <si>
    <t>-98136643</t>
  </si>
  <si>
    <t>Poznámka k položce:_x000d_
V cenách jsou započteny i náklady na zhutněnou vyrovnávací násypnou vrstvu ze štěrku 16/32 tl. 200 mm. náklady na dvě vstupní hrdla (nátoky) v dimenzi DN 160/315 šachtový adaptér DN 600/315, šachtovou rouru a poklop s prstencem.</t>
  </si>
  <si>
    <t>52</t>
  </si>
  <si>
    <t>89598 -R</t>
  </si>
  <si>
    <t>D+M vsakovací galerie výšky 0,48m</t>
  </si>
  <si>
    <t>2029198916</t>
  </si>
  <si>
    <t>9,60*6,60</t>
  </si>
  <si>
    <t>7,20*3,00</t>
  </si>
  <si>
    <t>53</t>
  </si>
  <si>
    <t>89599 -R</t>
  </si>
  <si>
    <t>Revizní a čistící šachtový portál k vsakovací galerii výšky 0,48m</t>
  </si>
  <si>
    <t>1468436921</t>
  </si>
  <si>
    <t>54</t>
  </si>
  <si>
    <t>IVR.104100822</t>
  </si>
  <si>
    <t>Ponorné 4" čerpadlo do vrtů a studní - 0,75kW - 1x230V</t>
  </si>
  <si>
    <t>-2003679454</t>
  </si>
  <si>
    <t>55</t>
  </si>
  <si>
    <t>1551198017</t>
  </si>
  <si>
    <t>56</t>
  </si>
  <si>
    <t>-1104726415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</si>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</sst>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42</v>
      </c>
      <c r="E29" s="46"/>
      <c r="F29" s="32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086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zpevněné plochy, kanalizační přípojky a dešťové kanalizace u MŠ Palackého 141, Česká Kamenice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st.p.č.693, p.p.č.1287 a 302, k.ú.Č.Kamenice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9. 12. 2019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Česká Kamenice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72" t="str">
        <f>IF(E17="","",E17)</f>
        <v>PROJEKT-projekty staveb, Ing Marcela Bezděková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6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'1 - Oprava zpevněné plochy'!J30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'1 - Oprava zpevněné plochy'!P88</f>
        <v>0</v>
      </c>
      <c r="AV55" s="119">
        <f>'1 - Oprava zpevněné plochy'!J33</f>
        <v>0</v>
      </c>
      <c r="AW55" s="119">
        <f>'1 - Oprava zpevněné plochy'!J34</f>
        <v>0</v>
      </c>
      <c r="AX55" s="119">
        <f>'1 - Oprava zpevněné plochy'!J35</f>
        <v>0</v>
      </c>
      <c r="AY55" s="119">
        <f>'1 - Oprava zpevněné plochy'!J36</f>
        <v>0</v>
      </c>
      <c r="AZ55" s="119">
        <f>'1 - Oprava zpevněné plochy'!F33</f>
        <v>0</v>
      </c>
      <c r="BA55" s="119">
        <f>'1 - Oprava zpevněné plochy'!F34</f>
        <v>0</v>
      </c>
      <c r="BB55" s="119">
        <f>'1 - Oprava zpevněné plochy'!F35</f>
        <v>0</v>
      </c>
      <c r="BC55" s="119">
        <f>'1 - Oprava zpevněné plochy'!F36</f>
        <v>0</v>
      </c>
      <c r="BD55" s="121">
        <f>'1 - Oprava zpevněné plochy'!F37</f>
        <v>0</v>
      </c>
      <c r="BT55" s="122" t="s">
        <v>77</v>
      </c>
      <c r="BV55" s="122" t="s">
        <v>74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6" customFormat="1" ht="16.5" customHeight="1">
      <c r="A56" s="110" t="s">
        <v>76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'2 - Kanalizační přípojka'!J30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'2 - Kanalizační přípojka'!P87</f>
        <v>0</v>
      </c>
      <c r="AV56" s="119">
        <f>'2 - Kanalizační přípojka'!J33</f>
        <v>0</v>
      </c>
      <c r="AW56" s="119">
        <f>'2 - Kanalizační přípojka'!J34</f>
        <v>0</v>
      </c>
      <c r="AX56" s="119">
        <f>'2 - Kanalizační přípojka'!J35</f>
        <v>0</v>
      </c>
      <c r="AY56" s="119">
        <f>'2 - Kanalizační přípojka'!J36</f>
        <v>0</v>
      </c>
      <c r="AZ56" s="119">
        <f>'2 - Kanalizační přípojka'!F33</f>
        <v>0</v>
      </c>
      <c r="BA56" s="119">
        <f>'2 - Kanalizační přípojka'!F34</f>
        <v>0</v>
      </c>
      <c r="BB56" s="119">
        <f>'2 - Kanalizační přípojka'!F35</f>
        <v>0</v>
      </c>
      <c r="BC56" s="119">
        <f>'2 - Kanalizační přípojka'!F36</f>
        <v>0</v>
      </c>
      <c r="BD56" s="121">
        <f>'2 - Kanalizační přípojka'!F37</f>
        <v>0</v>
      </c>
      <c r="BT56" s="122" t="s">
        <v>77</v>
      </c>
      <c r="BV56" s="122" t="s">
        <v>74</v>
      </c>
      <c r="BW56" s="122" t="s">
        <v>83</v>
      </c>
      <c r="BX56" s="122" t="s">
        <v>5</v>
      </c>
      <c r="CL56" s="122" t="s">
        <v>19</v>
      </c>
      <c r="CM56" s="122" t="s">
        <v>81</v>
      </c>
    </row>
    <row r="57" s="6" customFormat="1" ht="16.5" customHeight="1">
      <c r="A57" s="110" t="s">
        <v>76</v>
      </c>
      <c r="B57" s="111"/>
      <c r="C57" s="112"/>
      <c r="D57" s="113" t="s">
        <v>84</v>
      </c>
      <c r="E57" s="113"/>
      <c r="F57" s="113"/>
      <c r="G57" s="113"/>
      <c r="H57" s="113"/>
      <c r="I57" s="114"/>
      <c r="J57" s="113" t="s">
        <v>85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'3 - Dešťová kanalizace'!J30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23">
        <v>0</v>
      </c>
      <c r="AT57" s="124">
        <f>ROUND(SUM(AV57:AW57),2)</f>
        <v>0</v>
      </c>
      <c r="AU57" s="125">
        <f>'3 - Dešťová kanalizace'!P86</f>
        <v>0</v>
      </c>
      <c r="AV57" s="124">
        <f>'3 - Dešťová kanalizace'!J33</f>
        <v>0</v>
      </c>
      <c r="AW57" s="124">
        <f>'3 - Dešťová kanalizace'!J34</f>
        <v>0</v>
      </c>
      <c r="AX57" s="124">
        <f>'3 - Dešťová kanalizace'!J35</f>
        <v>0</v>
      </c>
      <c r="AY57" s="124">
        <f>'3 - Dešťová kanalizace'!J36</f>
        <v>0</v>
      </c>
      <c r="AZ57" s="124">
        <f>'3 - Dešťová kanalizace'!F33</f>
        <v>0</v>
      </c>
      <c r="BA57" s="124">
        <f>'3 - Dešťová kanalizace'!F34</f>
        <v>0</v>
      </c>
      <c r="BB57" s="124">
        <f>'3 - Dešťová kanalizace'!F35</f>
        <v>0</v>
      </c>
      <c r="BC57" s="124">
        <f>'3 - Dešťová kanalizace'!F36</f>
        <v>0</v>
      </c>
      <c r="BD57" s="126">
        <f>'3 - Dešťová kanalizace'!F37</f>
        <v>0</v>
      </c>
      <c r="BT57" s="122" t="s">
        <v>77</v>
      </c>
      <c r="BV57" s="122" t="s">
        <v>74</v>
      </c>
      <c r="BW57" s="122" t="s">
        <v>86</v>
      </c>
      <c r="BX57" s="122" t="s">
        <v>5</v>
      </c>
      <c r="CL57" s="122" t="s">
        <v>19</v>
      </c>
      <c r="CM57" s="122" t="s">
        <v>81</v>
      </c>
    </row>
    <row r="58" s="1" customFormat="1" ht="30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</row>
    <row r="59" s="1" customFormat="1" ht="6.96" customHeight="1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</row>
  </sheetData>
  <sheetProtection sheet="1" formatColumns="0" formatRows="0" objects="1" scenarios="1" spinCount="100000" saltValue="bmdHRL4KB7Pd4yC8cCboqVdcdlhVjI6vGNINg73XA1Vy/20wsOcLIX5EUT4ipGkO1JhlQZhv2k0rhhafgisJjw==" hashValue="I4LO2CaFRu4UL5q9eKo2pysw3B333iCknt7R1L61tAf4GuJfwBMEt0h6MYRqKajtTDRbmyhho2EjJ/xYhS9LPg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 - Oprava zpevněné plochy'!C2" display="/"/>
    <hyperlink ref="A56" location="'2 - Kanalizační přípojka'!C2" display="/"/>
    <hyperlink ref="A57" location="'3 - Dešťová kanaliz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81</v>
      </c>
    </row>
    <row r="4" ht="24.96" customHeight="1">
      <c r="B4" s="20"/>
      <c r="D4" s="131" t="s">
        <v>87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Oprava zpevněné plochy, kanalizační přípojky a dešťové kanalizace u MŠ Palackého 141, Česká Kamenice</v>
      </c>
      <c r="F7" s="133"/>
      <c r="G7" s="133"/>
      <c r="H7" s="133"/>
      <c r="L7" s="20"/>
    </row>
    <row r="8" s="1" customFormat="1" ht="12" customHeight="1">
      <c r="B8" s="43"/>
      <c r="D8" s="133" t="s">
        <v>88</v>
      </c>
      <c r="I8" s="135"/>
      <c r="L8" s="43"/>
    </row>
    <row r="9" s="1" customFormat="1" ht="36.96" customHeight="1">
      <c r="B9" s="43"/>
      <c r="E9" s="136" t="s">
        <v>89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9. 12. 2019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27</v>
      </c>
      <c r="I15" s="138" t="s">
        <v>28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29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31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</v>
      </c>
      <c r="I21" s="138" t="s">
        <v>28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34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36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38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40</v>
      </c>
      <c r="I32" s="147" t="s">
        <v>39</v>
      </c>
      <c r="J32" s="146" t="s">
        <v>41</v>
      </c>
      <c r="L32" s="43"/>
    </row>
    <row r="33" s="1" customFormat="1" ht="14.4" customHeight="1">
      <c r="B33" s="43"/>
      <c r="D33" s="148" t="s">
        <v>42</v>
      </c>
      <c r="E33" s="133" t="s">
        <v>43</v>
      </c>
      <c r="F33" s="149">
        <f>ROUND((SUM(BE88:BE151)),  2)</f>
        <v>0</v>
      </c>
      <c r="I33" s="150">
        <v>0.20999999999999999</v>
      </c>
      <c r="J33" s="149">
        <f>ROUND(((SUM(BE88:BE151))*I33),  2)</f>
        <v>0</v>
      </c>
      <c r="L33" s="43"/>
    </row>
    <row r="34" s="1" customFormat="1" ht="14.4" customHeight="1">
      <c r="B34" s="43"/>
      <c r="E34" s="133" t="s">
        <v>44</v>
      </c>
      <c r="F34" s="149">
        <f>ROUND((SUM(BF88:BF151)),  2)</f>
        <v>0</v>
      </c>
      <c r="I34" s="150">
        <v>0.14999999999999999</v>
      </c>
      <c r="J34" s="149">
        <f>ROUND(((SUM(BF88:BF151))*I34),  2)</f>
        <v>0</v>
      </c>
      <c r="L34" s="43"/>
    </row>
    <row r="35" hidden="1" s="1" customFormat="1" ht="14.4" customHeight="1">
      <c r="B35" s="43"/>
      <c r="E35" s="133" t="s">
        <v>45</v>
      </c>
      <c r="F35" s="149">
        <f>ROUND((SUM(BG88:BG151)),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46</v>
      </c>
      <c r="F36" s="149">
        <f>ROUND((SUM(BH88:BH151)),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47</v>
      </c>
      <c r="F37" s="149">
        <f>ROUND((SUM(BI88:BI151)),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Oprava zpevněné plochy, kanalizační přípojky a dešťové kanalizace u MŠ Palackého 141, Česká Kamenice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88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1 - Oprava zpevněné plochy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st.p.č.693, p.p.č.1287 a 302, k.ú.Č.Kamenice</v>
      </c>
      <c r="G52" s="39"/>
      <c r="H52" s="39"/>
      <c r="I52" s="138" t="s">
        <v>23</v>
      </c>
      <c r="J52" s="71" t="str">
        <f>IF(J12="","",J12)</f>
        <v>9. 12. 2019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Město Česká Kamenice</v>
      </c>
      <c r="G54" s="39"/>
      <c r="H54" s="39"/>
      <c r="I54" s="138" t="s">
        <v>31</v>
      </c>
      <c r="J54" s="36" t="str">
        <f>E21</f>
        <v>PROJEKT-projekty staveb, Ing Marcela Bezděková</v>
      </c>
      <c r="K54" s="39"/>
      <c r="L54" s="43"/>
    </row>
    <row r="55" s="1" customFormat="1" ht="15.1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8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91</v>
      </c>
      <c r="D57" s="167"/>
      <c r="E57" s="167"/>
      <c r="F57" s="167"/>
      <c r="G57" s="167"/>
      <c r="H57" s="167"/>
      <c r="I57" s="168"/>
      <c r="J57" s="169" t="s">
        <v>92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70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93</v>
      </c>
    </row>
    <row r="60" s="8" customFormat="1" ht="24.96" customHeight="1">
      <c r="B60" s="171"/>
      <c r="C60" s="172"/>
      <c r="D60" s="173" t="s">
        <v>94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95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96</v>
      </c>
      <c r="E62" s="181"/>
      <c r="F62" s="181"/>
      <c r="G62" s="181"/>
      <c r="H62" s="181"/>
      <c r="I62" s="182"/>
      <c r="J62" s="183">
        <f>J112</f>
        <v>0</v>
      </c>
      <c r="K62" s="179"/>
      <c r="L62" s="184"/>
    </row>
    <row r="63" s="9" customFormat="1" ht="19.92" customHeight="1">
      <c r="B63" s="178"/>
      <c r="C63" s="179"/>
      <c r="D63" s="180" t="s">
        <v>97</v>
      </c>
      <c r="E63" s="181"/>
      <c r="F63" s="181"/>
      <c r="G63" s="181"/>
      <c r="H63" s="181"/>
      <c r="I63" s="182"/>
      <c r="J63" s="183">
        <f>J123</f>
        <v>0</v>
      </c>
      <c r="K63" s="179"/>
      <c r="L63" s="184"/>
    </row>
    <row r="64" s="9" customFormat="1" ht="19.92" customHeight="1">
      <c r="B64" s="178"/>
      <c r="C64" s="179"/>
      <c r="D64" s="180" t="s">
        <v>98</v>
      </c>
      <c r="E64" s="181"/>
      <c r="F64" s="181"/>
      <c r="G64" s="181"/>
      <c r="H64" s="181"/>
      <c r="I64" s="182"/>
      <c r="J64" s="183">
        <f>J136</f>
        <v>0</v>
      </c>
      <c r="K64" s="179"/>
      <c r="L64" s="184"/>
    </row>
    <row r="65" s="8" customFormat="1" ht="24.96" customHeight="1">
      <c r="B65" s="171"/>
      <c r="C65" s="172"/>
      <c r="D65" s="173" t="s">
        <v>99</v>
      </c>
      <c r="E65" s="174"/>
      <c r="F65" s="174"/>
      <c r="G65" s="174"/>
      <c r="H65" s="174"/>
      <c r="I65" s="175"/>
      <c r="J65" s="176">
        <f>J143</f>
        <v>0</v>
      </c>
      <c r="K65" s="172"/>
      <c r="L65" s="177"/>
    </row>
    <row r="66" s="9" customFormat="1" ht="19.92" customHeight="1">
      <c r="B66" s="178"/>
      <c r="C66" s="179"/>
      <c r="D66" s="180" t="s">
        <v>100</v>
      </c>
      <c r="E66" s="181"/>
      <c r="F66" s="181"/>
      <c r="G66" s="181"/>
      <c r="H66" s="181"/>
      <c r="I66" s="182"/>
      <c r="J66" s="183">
        <f>J144</f>
        <v>0</v>
      </c>
      <c r="K66" s="179"/>
      <c r="L66" s="184"/>
    </row>
    <row r="67" s="9" customFormat="1" ht="19.92" customHeight="1">
      <c r="B67" s="178"/>
      <c r="C67" s="179"/>
      <c r="D67" s="180" t="s">
        <v>101</v>
      </c>
      <c r="E67" s="181"/>
      <c r="F67" s="181"/>
      <c r="G67" s="181"/>
      <c r="H67" s="181"/>
      <c r="I67" s="182"/>
      <c r="J67" s="183">
        <f>J147</f>
        <v>0</v>
      </c>
      <c r="K67" s="179"/>
      <c r="L67" s="184"/>
    </row>
    <row r="68" s="9" customFormat="1" ht="19.92" customHeight="1">
      <c r="B68" s="178"/>
      <c r="C68" s="179"/>
      <c r="D68" s="180" t="s">
        <v>102</v>
      </c>
      <c r="E68" s="181"/>
      <c r="F68" s="181"/>
      <c r="G68" s="181"/>
      <c r="H68" s="181"/>
      <c r="I68" s="182"/>
      <c r="J68" s="183">
        <f>J149</f>
        <v>0</v>
      </c>
      <c r="K68" s="179"/>
      <c r="L68" s="184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103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Oprava zpevněné plochy, kanalizační přípojky a dešťové kanalizace u MŠ Palackého 141, Česká Kamenice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88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1 - Oprava zpevněné plochy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>st.p.č.693, p.p.č.1287 a 302, k.ú.Č.Kamenice</v>
      </c>
      <c r="G82" s="39"/>
      <c r="H82" s="39"/>
      <c r="I82" s="138" t="s">
        <v>23</v>
      </c>
      <c r="J82" s="71" t="str">
        <f>IF(J12="","",J12)</f>
        <v>9. 12. 2019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>Město Česká Kamenice</v>
      </c>
      <c r="G84" s="39"/>
      <c r="H84" s="39"/>
      <c r="I84" s="138" t="s">
        <v>31</v>
      </c>
      <c r="J84" s="36" t="str">
        <f>E21</f>
        <v>PROJEKT-projekty staveb, Ing Marcela Bezděková</v>
      </c>
      <c r="K84" s="39"/>
      <c r="L84" s="43"/>
    </row>
    <row r="85" s="1" customFormat="1" ht="15.15" customHeight="1">
      <c r="B85" s="38"/>
      <c r="C85" s="32" t="s">
        <v>29</v>
      </c>
      <c r="D85" s="39"/>
      <c r="E85" s="39"/>
      <c r="F85" s="27" t="str">
        <f>IF(E18="","",E18)</f>
        <v>Vyplň údaj</v>
      </c>
      <c r="G85" s="39"/>
      <c r="H85" s="39"/>
      <c r="I85" s="138" t="s">
        <v>34</v>
      </c>
      <c r="J85" s="36" t="str">
        <f>E24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104</v>
      </c>
      <c r="D87" s="187" t="s">
        <v>57</v>
      </c>
      <c r="E87" s="187" t="s">
        <v>53</v>
      </c>
      <c r="F87" s="187" t="s">
        <v>54</v>
      </c>
      <c r="G87" s="187" t="s">
        <v>105</v>
      </c>
      <c r="H87" s="187" t="s">
        <v>106</v>
      </c>
      <c r="I87" s="188" t="s">
        <v>107</v>
      </c>
      <c r="J87" s="187" t="s">
        <v>92</v>
      </c>
      <c r="K87" s="189" t="s">
        <v>108</v>
      </c>
      <c r="L87" s="190"/>
      <c r="M87" s="91" t="s">
        <v>19</v>
      </c>
      <c r="N87" s="92" t="s">
        <v>42</v>
      </c>
      <c r="O87" s="92" t="s">
        <v>109</v>
      </c>
      <c r="P87" s="92" t="s">
        <v>110</v>
      </c>
      <c r="Q87" s="92" t="s">
        <v>111</v>
      </c>
      <c r="R87" s="92" t="s">
        <v>112</v>
      </c>
      <c r="S87" s="92" t="s">
        <v>113</v>
      </c>
      <c r="T87" s="93" t="s">
        <v>114</v>
      </c>
    </row>
    <row r="88" s="1" customFormat="1" ht="22.8" customHeight="1">
      <c r="B88" s="38"/>
      <c r="C88" s="98" t="s">
        <v>115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P89+P143</f>
        <v>0</v>
      </c>
      <c r="Q88" s="95"/>
      <c r="R88" s="192">
        <f>R89+R143</f>
        <v>86.76292454</v>
      </c>
      <c r="S88" s="95"/>
      <c r="T88" s="193">
        <f>T89+T143</f>
        <v>53.719999999999999</v>
      </c>
      <c r="AT88" s="17" t="s">
        <v>71</v>
      </c>
      <c r="AU88" s="17" t="s">
        <v>93</v>
      </c>
      <c r="BK88" s="194">
        <f>BK89+BK143</f>
        <v>0</v>
      </c>
    </row>
    <row r="89" s="11" customFormat="1" ht="25.92" customHeight="1">
      <c r="B89" s="195"/>
      <c r="C89" s="196"/>
      <c r="D89" s="197" t="s">
        <v>71</v>
      </c>
      <c r="E89" s="198" t="s">
        <v>116</v>
      </c>
      <c r="F89" s="198" t="s">
        <v>117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P90+P112+P123+P136</f>
        <v>0</v>
      </c>
      <c r="Q89" s="203"/>
      <c r="R89" s="204">
        <f>R90+R112+R123+R136</f>
        <v>86.76292454</v>
      </c>
      <c r="S89" s="203"/>
      <c r="T89" s="205">
        <f>T90+T112+T123+T136</f>
        <v>53.719999999999999</v>
      </c>
      <c r="AR89" s="206" t="s">
        <v>77</v>
      </c>
      <c r="AT89" s="207" t="s">
        <v>71</v>
      </c>
      <c r="AU89" s="207" t="s">
        <v>72</v>
      </c>
      <c r="AY89" s="206" t="s">
        <v>118</v>
      </c>
      <c r="BK89" s="208">
        <f>BK90+BK112+BK123+BK136</f>
        <v>0</v>
      </c>
    </row>
    <row r="90" s="11" customFormat="1" ht="22.8" customHeight="1">
      <c r="B90" s="195"/>
      <c r="C90" s="196"/>
      <c r="D90" s="197" t="s">
        <v>71</v>
      </c>
      <c r="E90" s="209" t="s">
        <v>77</v>
      </c>
      <c r="F90" s="209" t="s">
        <v>119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SUM(P91:P111)</f>
        <v>0</v>
      </c>
      <c r="Q90" s="203"/>
      <c r="R90" s="204">
        <f>SUM(R91:R111)</f>
        <v>0</v>
      </c>
      <c r="S90" s="203"/>
      <c r="T90" s="205">
        <f>SUM(T91:T111)</f>
        <v>53.719999999999999</v>
      </c>
      <c r="AR90" s="206" t="s">
        <v>77</v>
      </c>
      <c r="AT90" s="207" t="s">
        <v>71</v>
      </c>
      <c r="AU90" s="207" t="s">
        <v>77</v>
      </c>
      <c r="AY90" s="206" t="s">
        <v>118</v>
      </c>
      <c r="BK90" s="208">
        <f>SUM(BK91:BK111)</f>
        <v>0</v>
      </c>
    </row>
    <row r="91" s="1" customFormat="1" ht="36" customHeight="1">
      <c r="B91" s="38"/>
      <c r="C91" s="211" t="s">
        <v>77</v>
      </c>
      <c r="D91" s="211" t="s">
        <v>120</v>
      </c>
      <c r="E91" s="212" t="s">
        <v>121</v>
      </c>
      <c r="F91" s="213" t="s">
        <v>122</v>
      </c>
      <c r="G91" s="214" t="s">
        <v>123</v>
      </c>
      <c r="H91" s="215">
        <v>40</v>
      </c>
      <c r="I91" s="216"/>
      <c r="J91" s="217">
        <f>ROUND(I91*H91,2)</f>
        <v>0</v>
      </c>
      <c r="K91" s="213" t="s">
        <v>124</v>
      </c>
      <c r="L91" s="43"/>
      <c r="M91" s="218" t="s">
        <v>19</v>
      </c>
      <c r="N91" s="219" t="s">
        <v>43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22" t="s">
        <v>125</v>
      </c>
      <c r="AT91" s="222" t="s">
        <v>120</v>
      </c>
      <c r="AU91" s="222" t="s">
        <v>81</v>
      </c>
      <c r="AY91" s="17" t="s">
        <v>118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7" t="s">
        <v>77</v>
      </c>
      <c r="BK91" s="223">
        <f>ROUND(I91*H91,2)</f>
        <v>0</v>
      </c>
      <c r="BL91" s="17" t="s">
        <v>125</v>
      </c>
      <c r="BM91" s="222" t="s">
        <v>126</v>
      </c>
    </row>
    <row r="92" s="1" customFormat="1">
      <c r="B92" s="38"/>
      <c r="C92" s="39"/>
      <c r="D92" s="224" t="s">
        <v>127</v>
      </c>
      <c r="E92" s="39"/>
      <c r="F92" s="225" t="s">
        <v>128</v>
      </c>
      <c r="G92" s="39"/>
      <c r="H92" s="39"/>
      <c r="I92" s="135"/>
      <c r="J92" s="39"/>
      <c r="K92" s="39"/>
      <c r="L92" s="43"/>
      <c r="M92" s="226"/>
      <c r="N92" s="83"/>
      <c r="O92" s="83"/>
      <c r="P92" s="83"/>
      <c r="Q92" s="83"/>
      <c r="R92" s="83"/>
      <c r="S92" s="83"/>
      <c r="T92" s="84"/>
      <c r="AT92" s="17" t="s">
        <v>127</v>
      </c>
      <c r="AU92" s="17" t="s">
        <v>81</v>
      </c>
    </row>
    <row r="93" s="1" customFormat="1" ht="24" customHeight="1">
      <c r="B93" s="38"/>
      <c r="C93" s="211" t="s">
        <v>81</v>
      </c>
      <c r="D93" s="211" t="s">
        <v>120</v>
      </c>
      <c r="E93" s="212" t="s">
        <v>129</v>
      </c>
      <c r="F93" s="213" t="s">
        <v>130</v>
      </c>
      <c r="G93" s="214" t="s">
        <v>123</v>
      </c>
      <c r="H93" s="215">
        <v>170</v>
      </c>
      <c r="I93" s="216"/>
      <c r="J93" s="217">
        <f>ROUND(I93*H93,2)</f>
        <v>0</v>
      </c>
      <c r="K93" s="213" t="s">
        <v>124</v>
      </c>
      <c r="L93" s="43"/>
      <c r="M93" s="218" t="s">
        <v>19</v>
      </c>
      <c r="N93" s="219" t="s">
        <v>43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0.316</v>
      </c>
      <c r="T93" s="221">
        <f>S93*H93</f>
        <v>53.719999999999999</v>
      </c>
      <c r="AR93" s="222" t="s">
        <v>125</v>
      </c>
      <c r="AT93" s="222" t="s">
        <v>120</v>
      </c>
      <c r="AU93" s="222" t="s">
        <v>81</v>
      </c>
      <c r="AY93" s="17" t="s">
        <v>118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7" t="s">
        <v>77</v>
      </c>
      <c r="BK93" s="223">
        <f>ROUND(I93*H93,2)</f>
        <v>0</v>
      </c>
      <c r="BL93" s="17" t="s">
        <v>125</v>
      </c>
      <c r="BM93" s="222" t="s">
        <v>131</v>
      </c>
    </row>
    <row r="94" s="1" customFormat="1">
      <c r="B94" s="38"/>
      <c r="C94" s="39"/>
      <c r="D94" s="224" t="s">
        <v>127</v>
      </c>
      <c r="E94" s="39"/>
      <c r="F94" s="225" t="s">
        <v>132</v>
      </c>
      <c r="G94" s="39"/>
      <c r="H94" s="39"/>
      <c r="I94" s="135"/>
      <c r="J94" s="39"/>
      <c r="K94" s="39"/>
      <c r="L94" s="43"/>
      <c r="M94" s="226"/>
      <c r="N94" s="83"/>
      <c r="O94" s="83"/>
      <c r="P94" s="83"/>
      <c r="Q94" s="83"/>
      <c r="R94" s="83"/>
      <c r="S94" s="83"/>
      <c r="T94" s="84"/>
      <c r="AT94" s="17" t="s">
        <v>127</v>
      </c>
      <c r="AU94" s="17" t="s">
        <v>81</v>
      </c>
    </row>
    <row r="95" s="12" customFormat="1">
      <c r="B95" s="227"/>
      <c r="C95" s="228"/>
      <c r="D95" s="224" t="s">
        <v>133</v>
      </c>
      <c r="E95" s="229" t="s">
        <v>19</v>
      </c>
      <c r="F95" s="230" t="s">
        <v>134</v>
      </c>
      <c r="G95" s="228"/>
      <c r="H95" s="231">
        <v>170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133</v>
      </c>
      <c r="AU95" s="237" t="s">
        <v>81</v>
      </c>
      <c r="AV95" s="12" t="s">
        <v>81</v>
      </c>
      <c r="AW95" s="12" t="s">
        <v>33</v>
      </c>
      <c r="AX95" s="12" t="s">
        <v>77</v>
      </c>
      <c r="AY95" s="237" t="s">
        <v>118</v>
      </c>
    </row>
    <row r="96" s="1" customFormat="1" ht="24" customHeight="1">
      <c r="B96" s="38"/>
      <c r="C96" s="211" t="s">
        <v>84</v>
      </c>
      <c r="D96" s="211" t="s">
        <v>120</v>
      </c>
      <c r="E96" s="212" t="s">
        <v>135</v>
      </c>
      <c r="F96" s="213" t="s">
        <v>136</v>
      </c>
      <c r="G96" s="214" t="s">
        <v>137</v>
      </c>
      <c r="H96" s="215">
        <v>90.299999999999997</v>
      </c>
      <c r="I96" s="216"/>
      <c r="J96" s="217">
        <f>ROUND(I96*H96,2)</f>
        <v>0</v>
      </c>
      <c r="K96" s="213" t="s">
        <v>124</v>
      </c>
      <c r="L96" s="43"/>
      <c r="M96" s="218" t="s">
        <v>19</v>
      </c>
      <c r="N96" s="219" t="s">
        <v>43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222" t="s">
        <v>125</v>
      </c>
      <c r="AT96" s="222" t="s">
        <v>120</v>
      </c>
      <c r="AU96" s="222" t="s">
        <v>81</v>
      </c>
      <c r="AY96" s="17" t="s">
        <v>118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7" t="s">
        <v>77</v>
      </c>
      <c r="BK96" s="223">
        <f>ROUND(I96*H96,2)</f>
        <v>0</v>
      </c>
      <c r="BL96" s="17" t="s">
        <v>125</v>
      </c>
      <c r="BM96" s="222" t="s">
        <v>138</v>
      </c>
    </row>
    <row r="97" s="1" customFormat="1">
      <c r="B97" s="38"/>
      <c r="C97" s="39"/>
      <c r="D97" s="224" t="s">
        <v>127</v>
      </c>
      <c r="E97" s="39"/>
      <c r="F97" s="225" t="s">
        <v>139</v>
      </c>
      <c r="G97" s="39"/>
      <c r="H97" s="39"/>
      <c r="I97" s="135"/>
      <c r="J97" s="39"/>
      <c r="K97" s="39"/>
      <c r="L97" s="43"/>
      <c r="M97" s="226"/>
      <c r="N97" s="83"/>
      <c r="O97" s="83"/>
      <c r="P97" s="83"/>
      <c r="Q97" s="83"/>
      <c r="R97" s="83"/>
      <c r="S97" s="83"/>
      <c r="T97" s="84"/>
      <c r="AT97" s="17" t="s">
        <v>127</v>
      </c>
      <c r="AU97" s="17" t="s">
        <v>81</v>
      </c>
    </row>
    <row r="98" s="12" customFormat="1">
      <c r="B98" s="227"/>
      <c r="C98" s="228"/>
      <c r="D98" s="224" t="s">
        <v>133</v>
      </c>
      <c r="E98" s="229" t="s">
        <v>19</v>
      </c>
      <c r="F98" s="230" t="s">
        <v>140</v>
      </c>
      <c r="G98" s="228"/>
      <c r="H98" s="231">
        <v>90.299999999999997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133</v>
      </c>
      <c r="AU98" s="237" t="s">
        <v>81</v>
      </c>
      <c r="AV98" s="12" t="s">
        <v>81</v>
      </c>
      <c r="AW98" s="12" t="s">
        <v>33</v>
      </c>
      <c r="AX98" s="12" t="s">
        <v>77</v>
      </c>
      <c r="AY98" s="237" t="s">
        <v>118</v>
      </c>
    </row>
    <row r="99" s="1" customFormat="1" ht="24" customHeight="1">
      <c r="B99" s="38"/>
      <c r="C99" s="211" t="s">
        <v>125</v>
      </c>
      <c r="D99" s="211" t="s">
        <v>120</v>
      </c>
      <c r="E99" s="212" t="s">
        <v>141</v>
      </c>
      <c r="F99" s="213" t="s">
        <v>142</v>
      </c>
      <c r="G99" s="214" t="s">
        <v>137</v>
      </c>
      <c r="H99" s="215">
        <v>90.299999999999997</v>
      </c>
      <c r="I99" s="216"/>
      <c r="J99" s="217">
        <f>ROUND(I99*H99,2)</f>
        <v>0</v>
      </c>
      <c r="K99" s="213" t="s">
        <v>124</v>
      </c>
      <c r="L99" s="43"/>
      <c r="M99" s="218" t="s">
        <v>19</v>
      </c>
      <c r="N99" s="219" t="s">
        <v>43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AR99" s="222" t="s">
        <v>125</v>
      </c>
      <c r="AT99" s="222" t="s">
        <v>120</v>
      </c>
      <c r="AU99" s="222" t="s">
        <v>81</v>
      </c>
      <c r="AY99" s="17" t="s">
        <v>118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7" t="s">
        <v>77</v>
      </c>
      <c r="BK99" s="223">
        <f>ROUND(I99*H99,2)</f>
        <v>0</v>
      </c>
      <c r="BL99" s="17" t="s">
        <v>125</v>
      </c>
      <c r="BM99" s="222" t="s">
        <v>143</v>
      </c>
    </row>
    <row r="100" s="1" customFormat="1">
      <c r="B100" s="38"/>
      <c r="C100" s="39"/>
      <c r="D100" s="224" t="s">
        <v>127</v>
      </c>
      <c r="E100" s="39"/>
      <c r="F100" s="225" t="s">
        <v>139</v>
      </c>
      <c r="G100" s="39"/>
      <c r="H100" s="39"/>
      <c r="I100" s="135"/>
      <c r="J100" s="39"/>
      <c r="K100" s="39"/>
      <c r="L100" s="43"/>
      <c r="M100" s="226"/>
      <c r="N100" s="83"/>
      <c r="O100" s="83"/>
      <c r="P100" s="83"/>
      <c r="Q100" s="83"/>
      <c r="R100" s="83"/>
      <c r="S100" s="83"/>
      <c r="T100" s="84"/>
      <c r="AT100" s="17" t="s">
        <v>127</v>
      </c>
      <c r="AU100" s="17" t="s">
        <v>81</v>
      </c>
    </row>
    <row r="101" s="1" customFormat="1" ht="24" customHeight="1">
      <c r="B101" s="38"/>
      <c r="C101" s="211" t="s">
        <v>144</v>
      </c>
      <c r="D101" s="211" t="s">
        <v>120</v>
      </c>
      <c r="E101" s="212" t="s">
        <v>145</v>
      </c>
      <c r="F101" s="213" t="s">
        <v>146</v>
      </c>
      <c r="G101" s="214" t="s">
        <v>137</v>
      </c>
      <c r="H101" s="215">
        <v>90.299999999999997</v>
      </c>
      <c r="I101" s="216"/>
      <c r="J101" s="217">
        <f>ROUND(I101*H101,2)</f>
        <v>0</v>
      </c>
      <c r="K101" s="213" t="s">
        <v>124</v>
      </c>
      <c r="L101" s="43"/>
      <c r="M101" s="218" t="s">
        <v>19</v>
      </c>
      <c r="N101" s="219" t="s">
        <v>43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222" t="s">
        <v>125</v>
      </c>
      <c r="AT101" s="222" t="s">
        <v>120</v>
      </c>
      <c r="AU101" s="222" t="s">
        <v>81</v>
      </c>
      <c r="AY101" s="17" t="s">
        <v>118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7" t="s">
        <v>77</v>
      </c>
      <c r="BK101" s="223">
        <f>ROUND(I101*H101,2)</f>
        <v>0</v>
      </c>
      <c r="BL101" s="17" t="s">
        <v>125</v>
      </c>
      <c r="BM101" s="222" t="s">
        <v>147</v>
      </c>
    </row>
    <row r="102" s="1" customFormat="1">
      <c r="B102" s="38"/>
      <c r="C102" s="39"/>
      <c r="D102" s="224" t="s">
        <v>127</v>
      </c>
      <c r="E102" s="39"/>
      <c r="F102" s="225" t="s">
        <v>148</v>
      </c>
      <c r="G102" s="39"/>
      <c r="H102" s="39"/>
      <c r="I102" s="135"/>
      <c r="J102" s="39"/>
      <c r="K102" s="39"/>
      <c r="L102" s="43"/>
      <c r="M102" s="226"/>
      <c r="N102" s="83"/>
      <c r="O102" s="83"/>
      <c r="P102" s="83"/>
      <c r="Q102" s="83"/>
      <c r="R102" s="83"/>
      <c r="S102" s="83"/>
      <c r="T102" s="84"/>
      <c r="AT102" s="17" t="s">
        <v>127</v>
      </c>
      <c r="AU102" s="17" t="s">
        <v>81</v>
      </c>
    </row>
    <row r="103" s="1" customFormat="1" ht="36" customHeight="1">
      <c r="B103" s="38"/>
      <c r="C103" s="211" t="s">
        <v>149</v>
      </c>
      <c r="D103" s="211" t="s">
        <v>120</v>
      </c>
      <c r="E103" s="212" t="s">
        <v>150</v>
      </c>
      <c r="F103" s="213" t="s">
        <v>151</v>
      </c>
      <c r="G103" s="214" t="s">
        <v>137</v>
      </c>
      <c r="H103" s="215">
        <v>451.5</v>
      </c>
      <c r="I103" s="216"/>
      <c r="J103" s="217">
        <f>ROUND(I103*H103,2)</f>
        <v>0</v>
      </c>
      <c r="K103" s="213" t="s">
        <v>124</v>
      </c>
      <c r="L103" s="43"/>
      <c r="M103" s="218" t="s">
        <v>19</v>
      </c>
      <c r="N103" s="219" t="s">
        <v>43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222" t="s">
        <v>125</v>
      </c>
      <c r="AT103" s="222" t="s">
        <v>120</v>
      </c>
      <c r="AU103" s="222" t="s">
        <v>81</v>
      </c>
      <c r="AY103" s="17" t="s">
        <v>118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7" t="s">
        <v>77</v>
      </c>
      <c r="BK103" s="223">
        <f>ROUND(I103*H103,2)</f>
        <v>0</v>
      </c>
      <c r="BL103" s="17" t="s">
        <v>125</v>
      </c>
      <c r="BM103" s="222" t="s">
        <v>152</v>
      </c>
    </row>
    <row r="104" s="1" customFormat="1">
      <c r="B104" s="38"/>
      <c r="C104" s="39"/>
      <c r="D104" s="224" t="s">
        <v>127</v>
      </c>
      <c r="E104" s="39"/>
      <c r="F104" s="225" t="s">
        <v>148</v>
      </c>
      <c r="G104" s="39"/>
      <c r="H104" s="39"/>
      <c r="I104" s="135"/>
      <c r="J104" s="39"/>
      <c r="K104" s="39"/>
      <c r="L104" s="43"/>
      <c r="M104" s="226"/>
      <c r="N104" s="83"/>
      <c r="O104" s="83"/>
      <c r="P104" s="83"/>
      <c r="Q104" s="83"/>
      <c r="R104" s="83"/>
      <c r="S104" s="83"/>
      <c r="T104" s="84"/>
      <c r="AT104" s="17" t="s">
        <v>127</v>
      </c>
      <c r="AU104" s="17" t="s">
        <v>81</v>
      </c>
    </row>
    <row r="105" s="12" customFormat="1">
      <c r="B105" s="227"/>
      <c r="C105" s="228"/>
      <c r="D105" s="224" t="s">
        <v>133</v>
      </c>
      <c r="E105" s="228"/>
      <c r="F105" s="230" t="s">
        <v>153</v>
      </c>
      <c r="G105" s="228"/>
      <c r="H105" s="231">
        <v>451.5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133</v>
      </c>
      <c r="AU105" s="237" t="s">
        <v>81</v>
      </c>
      <c r="AV105" s="12" t="s">
        <v>81</v>
      </c>
      <c r="AW105" s="12" t="s">
        <v>4</v>
      </c>
      <c r="AX105" s="12" t="s">
        <v>77</v>
      </c>
      <c r="AY105" s="237" t="s">
        <v>118</v>
      </c>
    </row>
    <row r="106" s="1" customFormat="1" ht="16.5" customHeight="1">
      <c r="B106" s="38"/>
      <c r="C106" s="211" t="s">
        <v>154</v>
      </c>
      <c r="D106" s="211" t="s">
        <v>120</v>
      </c>
      <c r="E106" s="212" t="s">
        <v>155</v>
      </c>
      <c r="F106" s="213" t="s">
        <v>156</v>
      </c>
      <c r="G106" s="214" t="s">
        <v>137</v>
      </c>
      <c r="H106" s="215">
        <v>90.299999999999997</v>
      </c>
      <c r="I106" s="216"/>
      <c r="J106" s="217">
        <f>ROUND(I106*H106,2)</f>
        <v>0</v>
      </c>
      <c r="K106" s="213" t="s">
        <v>124</v>
      </c>
      <c r="L106" s="43"/>
      <c r="M106" s="218" t="s">
        <v>19</v>
      </c>
      <c r="N106" s="219" t="s">
        <v>43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222" t="s">
        <v>125</v>
      </c>
      <c r="AT106" s="222" t="s">
        <v>120</v>
      </c>
      <c r="AU106" s="222" t="s">
        <v>81</v>
      </c>
      <c r="AY106" s="17" t="s">
        <v>118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7" t="s">
        <v>77</v>
      </c>
      <c r="BK106" s="223">
        <f>ROUND(I106*H106,2)</f>
        <v>0</v>
      </c>
      <c r="BL106" s="17" t="s">
        <v>125</v>
      </c>
      <c r="BM106" s="222" t="s">
        <v>157</v>
      </c>
    </row>
    <row r="107" s="1" customFormat="1">
      <c r="B107" s="38"/>
      <c r="C107" s="39"/>
      <c r="D107" s="224" t="s">
        <v>127</v>
      </c>
      <c r="E107" s="39"/>
      <c r="F107" s="225" t="s">
        <v>158</v>
      </c>
      <c r="G107" s="39"/>
      <c r="H107" s="39"/>
      <c r="I107" s="135"/>
      <c r="J107" s="39"/>
      <c r="K107" s="39"/>
      <c r="L107" s="43"/>
      <c r="M107" s="226"/>
      <c r="N107" s="83"/>
      <c r="O107" s="83"/>
      <c r="P107" s="83"/>
      <c r="Q107" s="83"/>
      <c r="R107" s="83"/>
      <c r="S107" s="83"/>
      <c r="T107" s="84"/>
      <c r="AT107" s="17" t="s">
        <v>127</v>
      </c>
      <c r="AU107" s="17" t="s">
        <v>81</v>
      </c>
    </row>
    <row r="108" s="1" customFormat="1" ht="16.5" customHeight="1">
      <c r="B108" s="38"/>
      <c r="C108" s="238" t="s">
        <v>159</v>
      </c>
      <c r="D108" s="238" t="s">
        <v>160</v>
      </c>
      <c r="E108" s="239" t="s">
        <v>161</v>
      </c>
      <c r="F108" s="240" t="s">
        <v>162</v>
      </c>
      <c r="G108" s="241" t="s">
        <v>163</v>
      </c>
      <c r="H108" s="242">
        <v>144.47999999999999</v>
      </c>
      <c r="I108" s="243"/>
      <c r="J108" s="244">
        <f>ROUND(I108*H108,2)</f>
        <v>0</v>
      </c>
      <c r="K108" s="240" t="s">
        <v>124</v>
      </c>
      <c r="L108" s="245"/>
      <c r="M108" s="246" t="s">
        <v>19</v>
      </c>
      <c r="N108" s="247" t="s">
        <v>43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AR108" s="222" t="s">
        <v>159</v>
      </c>
      <c r="AT108" s="222" t="s">
        <v>160</v>
      </c>
      <c r="AU108" s="222" t="s">
        <v>81</v>
      </c>
      <c r="AY108" s="17" t="s">
        <v>118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7" t="s">
        <v>77</v>
      </c>
      <c r="BK108" s="223">
        <f>ROUND(I108*H108,2)</f>
        <v>0</v>
      </c>
      <c r="BL108" s="17" t="s">
        <v>125</v>
      </c>
      <c r="BM108" s="222" t="s">
        <v>164</v>
      </c>
    </row>
    <row r="109" s="12" customFormat="1">
      <c r="B109" s="227"/>
      <c r="C109" s="228"/>
      <c r="D109" s="224" t="s">
        <v>133</v>
      </c>
      <c r="E109" s="228"/>
      <c r="F109" s="230" t="s">
        <v>165</v>
      </c>
      <c r="G109" s="228"/>
      <c r="H109" s="231">
        <v>144.47999999999999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133</v>
      </c>
      <c r="AU109" s="237" t="s">
        <v>81</v>
      </c>
      <c r="AV109" s="12" t="s">
        <v>81</v>
      </c>
      <c r="AW109" s="12" t="s">
        <v>4</v>
      </c>
      <c r="AX109" s="12" t="s">
        <v>77</v>
      </c>
      <c r="AY109" s="237" t="s">
        <v>118</v>
      </c>
    </row>
    <row r="110" s="1" customFormat="1" ht="16.5" customHeight="1">
      <c r="B110" s="38"/>
      <c r="C110" s="211" t="s">
        <v>166</v>
      </c>
      <c r="D110" s="211" t="s">
        <v>120</v>
      </c>
      <c r="E110" s="212" t="s">
        <v>167</v>
      </c>
      <c r="F110" s="213" t="s">
        <v>168</v>
      </c>
      <c r="G110" s="214" t="s">
        <v>123</v>
      </c>
      <c r="H110" s="215">
        <v>210</v>
      </c>
      <c r="I110" s="216"/>
      <c r="J110" s="217">
        <f>ROUND(I110*H110,2)</f>
        <v>0</v>
      </c>
      <c r="K110" s="213" t="s">
        <v>124</v>
      </c>
      <c r="L110" s="43"/>
      <c r="M110" s="218" t="s">
        <v>19</v>
      </c>
      <c r="N110" s="219" t="s">
        <v>43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AR110" s="222" t="s">
        <v>125</v>
      </c>
      <c r="AT110" s="222" t="s">
        <v>120</v>
      </c>
      <c r="AU110" s="222" t="s">
        <v>81</v>
      </c>
      <c r="AY110" s="17" t="s">
        <v>118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7" t="s">
        <v>77</v>
      </c>
      <c r="BK110" s="223">
        <f>ROUND(I110*H110,2)</f>
        <v>0</v>
      </c>
      <c r="BL110" s="17" t="s">
        <v>125</v>
      </c>
      <c r="BM110" s="222" t="s">
        <v>169</v>
      </c>
    </row>
    <row r="111" s="1" customFormat="1">
      <c r="B111" s="38"/>
      <c r="C111" s="39"/>
      <c r="D111" s="224" t="s">
        <v>127</v>
      </c>
      <c r="E111" s="39"/>
      <c r="F111" s="225" t="s">
        <v>170</v>
      </c>
      <c r="G111" s="39"/>
      <c r="H111" s="39"/>
      <c r="I111" s="135"/>
      <c r="J111" s="39"/>
      <c r="K111" s="39"/>
      <c r="L111" s="43"/>
      <c r="M111" s="226"/>
      <c r="N111" s="83"/>
      <c r="O111" s="83"/>
      <c r="P111" s="83"/>
      <c r="Q111" s="83"/>
      <c r="R111" s="83"/>
      <c r="S111" s="83"/>
      <c r="T111" s="84"/>
      <c r="AT111" s="17" t="s">
        <v>127</v>
      </c>
      <c r="AU111" s="17" t="s">
        <v>81</v>
      </c>
    </row>
    <row r="112" s="11" customFormat="1" ht="22.8" customHeight="1">
      <c r="B112" s="195"/>
      <c r="C112" s="196"/>
      <c r="D112" s="197" t="s">
        <v>71</v>
      </c>
      <c r="E112" s="209" t="s">
        <v>144</v>
      </c>
      <c r="F112" s="209" t="s">
        <v>171</v>
      </c>
      <c r="G112" s="196"/>
      <c r="H112" s="196"/>
      <c r="I112" s="199"/>
      <c r="J112" s="210">
        <f>BK112</f>
        <v>0</v>
      </c>
      <c r="K112" s="196"/>
      <c r="L112" s="201"/>
      <c r="M112" s="202"/>
      <c r="N112" s="203"/>
      <c r="O112" s="203"/>
      <c r="P112" s="204">
        <f>SUM(P113:P122)</f>
        <v>0</v>
      </c>
      <c r="Q112" s="203"/>
      <c r="R112" s="204">
        <f>SUM(R113:R122)</f>
        <v>76.694400000000002</v>
      </c>
      <c r="S112" s="203"/>
      <c r="T112" s="205">
        <f>SUM(T113:T122)</f>
        <v>0</v>
      </c>
      <c r="AR112" s="206" t="s">
        <v>77</v>
      </c>
      <c r="AT112" s="207" t="s">
        <v>71</v>
      </c>
      <c r="AU112" s="207" t="s">
        <v>77</v>
      </c>
      <c r="AY112" s="206" t="s">
        <v>118</v>
      </c>
      <c r="BK112" s="208">
        <f>SUM(BK113:BK122)</f>
        <v>0</v>
      </c>
    </row>
    <row r="113" s="1" customFormat="1" ht="16.5" customHeight="1">
      <c r="B113" s="38"/>
      <c r="C113" s="211" t="s">
        <v>172</v>
      </c>
      <c r="D113" s="211" t="s">
        <v>120</v>
      </c>
      <c r="E113" s="212" t="s">
        <v>173</v>
      </c>
      <c r="F113" s="213" t="s">
        <v>174</v>
      </c>
      <c r="G113" s="214" t="s">
        <v>123</v>
      </c>
      <c r="H113" s="215">
        <v>210</v>
      </c>
      <c r="I113" s="216"/>
      <c r="J113" s="217">
        <f>ROUND(I113*H113,2)</f>
        <v>0</v>
      </c>
      <c r="K113" s="213" t="s">
        <v>124</v>
      </c>
      <c r="L113" s="43"/>
      <c r="M113" s="218" t="s">
        <v>19</v>
      </c>
      <c r="N113" s="219" t="s">
        <v>43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22" t="s">
        <v>125</v>
      </c>
      <c r="AT113" s="222" t="s">
        <v>120</v>
      </c>
      <c r="AU113" s="222" t="s">
        <v>81</v>
      </c>
      <c r="AY113" s="17" t="s">
        <v>118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7" t="s">
        <v>77</v>
      </c>
      <c r="BK113" s="223">
        <f>ROUND(I113*H113,2)</f>
        <v>0</v>
      </c>
      <c r="BL113" s="17" t="s">
        <v>125</v>
      </c>
      <c r="BM113" s="222" t="s">
        <v>175</v>
      </c>
    </row>
    <row r="114" s="1" customFormat="1" ht="24" customHeight="1">
      <c r="B114" s="38"/>
      <c r="C114" s="211" t="s">
        <v>176</v>
      </c>
      <c r="D114" s="211" t="s">
        <v>120</v>
      </c>
      <c r="E114" s="212" t="s">
        <v>177</v>
      </c>
      <c r="F114" s="213" t="s">
        <v>178</v>
      </c>
      <c r="G114" s="214" t="s">
        <v>123</v>
      </c>
      <c r="H114" s="215">
        <v>210</v>
      </c>
      <c r="I114" s="216"/>
      <c r="J114" s="217">
        <f>ROUND(I114*H114,2)</f>
        <v>0</v>
      </c>
      <c r="K114" s="213" t="s">
        <v>124</v>
      </c>
      <c r="L114" s="43"/>
      <c r="M114" s="218" t="s">
        <v>19</v>
      </c>
      <c r="N114" s="219" t="s">
        <v>43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222" t="s">
        <v>125</v>
      </c>
      <c r="AT114" s="222" t="s">
        <v>120</v>
      </c>
      <c r="AU114" s="222" t="s">
        <v>81</v>
      </c>
      <c r="AY114" s="17" t="s">
        <v>118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7" t="s">
        <v>77</v>
      </c>
      <c r="BK114" s="223">
        <f>ROUND(I114*H114,2)</f>
        <v>0</v>
      </c>
      <c r="BL114" s="17" t="s">
        <v>125</v>
      </c>
      <c r="BM114" s="222" t="s">
        <v>179</v>
      </c>
    </row>
    <row r="115" s="1" customFormat="1" ht="16.5" customHeight="1">
      <c r="B115" s="38"/>
      <c r="C115" s="211" t="s">
        <v>180</v>
      </c>
      <c r="D115" s="211" t="s">
        <v>120</v>
      </c>
      <c r="E115" s="212" t="s">
        <v>181</v>
      </c>
      <c r="F115" s="213" t="s">
        <v>182</v>
      </c>
      <c r="G115" s="214" t="s">
        <v>123</v>
      </c>
      <c r="H115" s="215">
        <v>210</v>
      </c>
      <c r="I115" s="216"/>
      <c r="J115" s="217">
        <f>ROUND(I115*H115,2)</f>
        <v>0</v>
      </c>
      <c r="K115" s="213" t="s">
        <v>124</v>
      </c>
      <c r="L115" s="43"/>
      <c r="M115" s="218" t="s">
        <v>19</v>
      </c>
      <c r="N115" s="219" t="s">
        <v>43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AR115" s="222" t="s">
        <v>125</v>
      </c>
      <c r="AT115" s="222" t="s">
        <v>120</v>
      </c>
      <c r="AU115" s="222" t="s">
        <v>81</v>
      </c>
      <c r="AY115" s="17" t="s">
        <v>118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7" t="s">
        <v>77</v>
      </c>
      <c r="BK115" s="223">
        <f>ROUND(I115*H115,2)</f>
        <v>0</v>
      </c>
      <c r="BL115" s="17" t="s">
        <v>125</v>
      </c>
      <c r="BM115" s="222" t="s">
        <v>183</v>
      </c>
    </row>
    <row r="116" s="1" customFormat="1" ht="24" customHeight="1">
      <c r="B116" s="38"/>
      <c r="C116" s="211" t="s">
        <v>184</v>
      </c>
      <c r="D116" s="211" t="s">
        <v>120</v>
      </c>
      <c r="E116" s="212" t="s">
        <v>185</v>
      </c>
      <c r="F116" s="213" t="s">
        <v>186</v>
      </c>
      <c r="G116" s="214" t="s">
        <v>123</v>
      </c>
      <c r="H116" s="215">
        <v>210</v>
      </c>
      <c r="I116" s="216"/>
      <c r="J116" s="217">
        <f>ROUND(I116*H116,2)</f>
        <v>0</v>
      </c>
      <c r="K116" s="213" t="s">
        <v>124</v>
      </c>
      <c r="L116" s="43"/>
      <c r="M116" s="218" t="s">
        <v>19</v>
      </c>
      <c r="N116" s="219" t="s">
        <v>43</v>
      </c>
      <c r="O116" s="83"/>
      <c r="P116" s="220">
        <f>O116*H116</f>
        <v>0</v>
      </c>
      <c r="Q116" s="220">
        <v>0.1837</v>
      </c>
      <c r="R116" s="220">
        <f>Q116*H116</f>
        <v>38.576999999999998</v>
      </c>
      <c r="S116" s="220">
        <v>0</v>
      </c>
      <c r="T116" s="221">
        <f>S116*H116</f>
        <v>0</v>
      </c>
      <c r="AR116" s="222" t="s">
        <v>125</v>
      </c>
      <c r="AT116" s="222" t="s">
        <v>120</v>
      </c>
      <c r="AU116" s="222" t="s">
        <v>81</v>
      </c>
      <c r="AY116" s="17" t="s">
        <v>118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7" t="s">
        <v>77</v>
      </c>
      <c r="BK116" s="223">
        <f>ROUND(I116*H116,2)</f>
        <v>0</v>
      </c>
      <c r="BL116" s="17" t="s">
        <v>125</v>
      </c>
      <c r="BM116" s="222" t="s">
        <v>187</v>
      </c>
    </row>
    <row r="117" s="1" customFormat="1">
      <c r="B117" s="38"/>
      <c r="C117" s="39"/>
      <c r="D117" s="224" t="s">
        <v>127</v>
      </c>
      <c r="E117" s="39"/>
      <c r="F117" s="225" t="s">
        <v>188</v>
      </c>
      <c r="G117" s="39"/>
      <c r="H117" s="39"/>
      <c r="I117" s="135"/>
      <c r="J117" s="39"/>
      <c r="K117" s="39"/>
      <c r="L117" s="43"/>
      <c r="M117" s="226"/>
      <c r="N117" s="83"/>
      <c r="O117" s="83"/>
      <c r="P117" s="83"/>
      <c r="Q117" s="83"/>
      <c r="R117" s="83"/>
      <c r="S117" s="83"/>
      <c r="T117" s="84"/>
      <c r="AT117" s="17" t="s">
        <v>127</v>
      </c>
      <c r="AU117" s="17" t="s">
        <v>81</v>
      </c>
    </row>
    <row r="118" s="1" customFormat="1" ht="16.5" customHeight="1">
      <c r="B118" s="38"/>
      <c r="C118" s="238" t="s">
        <v>189</v>
      </c>
      <c r="D118" s="238" t="s">
        <v>160</v>
      </c>
      <c r="E118" s="239" t="s">
        <v>190</v>
      </c>
      <c r="F118" s="240" t="s">
        <v>191</v>
      </c>
      <c r="G118" s="241" t="s">
        <v>123</v>
      </c>
      <c r="H118" s="242">
        <v>171.69999999999999</v>
      </c>
      <c r="I118" s="243"/>
      <c r="J118" s="244">
        <f>ROUND(I118*H118,2)</f>
        <v>0</v>
      </c>
      <c r="K118" s="240" t="s">
        <v>124</v>
      </c>
      <c r="L118" s="245"/>
      <c r="M118" s="246" t="s">
        <v>19</v>
      </c>
      <c r="N118" s="247" t="s">
        <v>43</v>
      </c>
      <c r="O118" s="83"/>
      <c r="P118" s="220">
        <f>O118*H118</f>
        <v>0</v>
      </c>
      <c r="Q118" s="220">
        <v>0.222</v>
      </c>
      <c r="R118" s="220">
        <f>Q118*H118</f>
        <v>38.117399999999996</v>
      </c>
      <c r="S118" s="220">
        <v>0</v>
      </c>
      <c r="T118" s="221">
        <f>S118*H118</f>
        <v>0</v>
      </c>
      <c r="AR118" s="222" t="s">
        <v>159</v>
      </c>
      <c r="AT118" s="222" t="s">
        <v>160</v>
      </c>
      <c r="AU118" s="222" t="s">
        <v>81</v>
      </c>
      <c r="AY118" s="17" t="s">
        <v>118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7" t="s">
        <v>77</v>
      </c>
      <c r="BK118" s="223">
        <f>ROUND(I118*H118,2)</f>
        <v>0</v>
      </c>
      <c r="BL118" s="17" t="s">
        <v>125</v>
      </c>
      <c r="BM118" s="222" t="s">
        <v>192</v>
      </c>
    </row>
    <row r="119" s="12" customFormat="1">
      <c r="B119" s="227"/>
      <c r="C119" s="228"/>
      <c r="D119" s="224" t="s">
        <v>133</v>
      </c>
      <c r="E119" s="229" t="s">
        <v>19</v>
      </c>
      <c r="F119" s="230" t="s">
        <v>193</v>
      </c>
      <c r="G119" s="228"/>
      <c r="H119" s="231">
        <v>210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133</v>
      </c>
      <c r="AU119" s="237" t="s">
        <v>81</v>
      </c>
      <c r="AV119" s="12" t="s">
        <v>81</v>
      </c>
      <c r="AW119" s="12" t="s">
        <v>33</v>
      </c>
      <c r="AX119" s="12" t="s">
        <v>72</v>
      </c>
      <c r="AY119" s="237" t="s">
        <v>118</v>
      </c>
    </row>
    <row r="120" s="12" customFormat="1">
      <c r="B120" s="227"/>
      <c r="C120" s="228"/>
      <c r="D120" s="224" t="s">
        <v>133</v>
      </c>
      <c r="E120" s="229" t="s">
        <v>19</v>
      </c>
      <c r="F120" s="230" t="s">
        <v>194</v>
      </c>
      <c r="G120" s="228"/>
      <c r="H120" s="231">
        <v>-40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133</v>
      </c>
      <c r="AU120" s="237" t="s">
        <v>81</v>
      </c>
      <c r="AV120" s="12" t="s">
        <v>81</v>
      </c>
      <c r="AW120" s="12" t="s">
        <v>33</v>
      </c>
      <c r="AX120" s="12" t="s">
        <v>72</v>
      </c>
      <c r="AY120" s="237" t="s">
        <v>118</v>
      </c>
    </row>
    <row r="121" s="13" customFormat="1">
      <c r="B121" s="248"/>
      <c r="C121" s="249"/>
      <c r="D121" s="224" t="s">
        <v>133</v>
      </c>
      <c r="E121" s="250" t="s">
        <v>19</v>
      </c>
      <c r="F121" s="251" t="s">
        <v>195</v>
      </c>
      <c r="G121" s="249"/>
      <c r="H121" s="252">
        <v>170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133</v>
      </c>
      <c r="AU121" s="258" t="s">
        <v>81</v>
      </c>
      <c r="AV121" s="13" t="s">
        <v>125</v>
      </c>
      <c r="AW121" s="13" t="s">
        <v>33</v>
      </c>
      <c r="AX121" s="13" t="s">
        <v>77</v>
      </c>
      <c r="AY121" s="258" t="s">
        <v>118</v>
      </c>
    </row>
    <row r="122" s="12" customFormat="1">
      <c r="B122" s="227"/>
      <c r="C122" s="228"/>
      <c r="D122" s="224" t="s">
        <v>133</v>
      </c>
      <c r="E122" s="228"/>
      <c r="F122" s="230" t="s">
        <v>196</v>
      </c>
      <c r="G122" s="228"/>
      <c r="H122" s="231">
        <v>171.69999999999999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133</v>
      </c>
      <c r="AU122" s="237" t="s">
        <v>81</v>
      </c>
      <c r="AV122" s="12" t="s">
        <v>81</v>
      </c>
      <c r="AW122" s="12" t="s">
        <v>4</v>
      </c>
      <c r="AX122" s="12" t="s">
        <v>77</v>
      </c>
      <c r="AY122" s="237" t="s">
        <v>118</v>
      </c>
    </row>
    <row r="123" s="11" customFormat="1" ht="22.8" customHeight="1">
      <c r="B123" s="195"/>
      <c r="C123" s="196"/>
      <c r="D123" s="197" t="s">
        <v>71</v>
      </c>
      <c r="E123" s="209" t="s">
        <v>166</v>
      </c>
      <c r="F123" s="209" t="s">
        <v>197</v>
      </c>
      <c r="G123" s="196"/>
      <c r="H123" s="196"/>
      <c r="I123" s="199"/>
      <c r="J123" s="210">
        <f>BK123</f>
        <v>0</v>
      </c>
      <c r="K123" s="196"/>
      <c r="L123" s="201"/>
      <c r="M123" s="202"/>
      <c r="N123" s="203"/>
      <c r="O123" s="203"/>
      <c r="P123" s="204">
        <f>SUM(P124:P135)</f>
        <v>0</v>
      </c>
      <c r="Q123" s="203"/>
      <c r="R123" s="204">
        <f>SUM(R124:R135)</f>
        <v>10.06852454</v>
      </c>
      <c r="S123" s="203"/>
      <c r="T123" s="205">
        <f>SUM(T124:T135)</f>
        <v>0</v>
      </c>
      <c r="AR123" s="206" t="s">
        <v>77</v>
      </c>
      <c r="AT123" s="207" t="s">
        <v>71</v>
      </c>
      <c r="AU123" s="207" t="s">
        <v>77</v>
      </c>
      <c r="AY123" s="206" t="s">
        <v>118</v>
      </c>
      <c r="BK123" s="208">
        <f>SUM(BK124:BK135)</f>
        <v>0</v>
      </c>
    </row>
    <row r="124" s="1" customFormat="1" ht="16.5" customHeight="1">
      <c r="B124" s="38"/>
      <c r="C124" s="211" t="s">
        <v>8</v>
      </c>
      <c r="D124" s="211" t="s">
        <v>120</v>
      </c>
      <c r="E124" s="212" t="s">
        <v>198</v>
      </c>
      <c r="F124" s="213" t="s">
        <v>199</v>
      </c>
      <c r="G124" s="214" t="s">
        <v>137</v>
      </c>
      <c r="H124" s="215">
        <v>4.4210000000000003</v>
      </c>
      <c r="I124" s="216"/>
      <c r="J124" s="217">
        <f>ROUND(I124*H124,2)</f>
        <v>0</v>
      </c>
      <c r="K124" s="213" t="s">
        <v>124</v>
      </c>
      <c r="L124" s="43"/>
      <c r="M124" s="218" t="s">
        <v>19</v>
      </c>
      <c r="N124" s="219" t="s">
        <v>43</v>
      </c>
      <c r="O124" s="83"/>
      <c r="P124" s="220">
        <f>O124*H124</f>
        <v>0</v>
      </c>
      <c r="Q124" s="220">
        <v>2.2563399999999998</v>
      </c>
      <c r="R124" s="220">
        <f>Q124*H124</f>
        <v>9.9752791399999996</v>
      </c>
      <c r="S124" s="220">
        <v>0</v>
      </c>
      <c r="T124" s="221">
        <f>S124*H124</f>
        <v>0</v>
      </c>
      <c r="AR124" s="222" t="s">
        <v>125</v>
      </c>
      <c r="AT124" s="222" t="s">
        <v>120</v>
      </c>
      <c r="AU124" s="222" t="s">
        <v>81</v>
      </c>
      <c r="AY124" s="17" t="s">
        <v>118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77</v>
      </c>
      <c r="BK124" s="223">
        <f>ROUND(I124*H124,2)</f>
        <v>0</v>
      </c>
      <c r="BL124" s="17" t="s">
        <v>125</v>
      </c>
      <c r="BM124" s="222" t="s">
        <v>200</v>
      </c>
    </row>
    <row r="125" s="12" customFormat="1">
      <c r="B125" s="227"/>
      <c r="C125" s="228"/>
      <c r="D125" s="224" t="s">
        <v>133</v>
      </c>
      <c r="E125" s="229" t="s">
        <v>19</v>
      </c>
      <c r="F125" s="230" t="s">
        <v>201</v>
      </c>
      <c r="G125" s="228"/>
      <c r="H125" s="231">
        <v>3.9209999999999998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133</v>
      </c>
      <c r="AU125" s="237" t="s">
        <v>81</v>
      </c>
      <c r="AV125" s="12" t="s">
        <v>81</v>
      </c>
      <c r="AW125" s="12" t="s">
        <v>33</v>
      </c>
      <c r="AX125" s="12" t="s">
        <v>72</v>
      </c>
      <c r="AY125" s="237" t="s">
        <v>118</v>
      </c>
    </row>
    <row r="126" s="12" customFormat="1">
      <c r="B126" s="227"/>
      <c r="C126" s="228"/>
      <c r="D126" s="224" t="s">
        <v>133</v>
      </c>
      <c r="E126" s="229" t="s">
        <v>19</v>
      </c>
      <c r="F126" s="230" t="s">
        <v>202</v>
      </c>
      <c r="G126" s="228"/>
      <c r="H126" s="231">
        <v>0.5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133</v>
      </c>
      <c r="AU126" s="237" t="s">
        <v>81</v>
      </c>
      <c r="AV126" s="12" t="s">
        <v>81</v>
      </c>
      <c r="AW126" s="12" t="s">
        <v>33</v>
      </c>
      <c r="AX126" s="12" t="s">
        <v>72</v>
      </c>
      <c r="AY126" s="237" t="s">
        <v>118</v>
      </c>
    </row>
    <row r="127" s="13" customFormat="1">
      <c r="B127" s="248"/>
      <c r="C127" s="249"/>
      <c r="D127" s="224" t="s">
        <v>133</v>
      </c>
      <c r="E127" s="250" t="s">
        <v>19</v>
      </c>
      <c r="F127" s="251" t="s">
        <v>195</v>
      </c>
      <c r="G127" s="249"/>
      <c r="H127" s="252">
        <v>4.4209999999999994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133</v>
      </c>
      <c r="AU127" s="258" t="s">
        <v>81</v>
      </c>
      <c r="AV127" s="13" t="s">
        <v>125</v>
      </c>
      <c r="AW127" s="13" t="s">
        <v>33</v>
      </c>
      <c r="AX127" s="13" t="s">
        <v>77</v>
      </c>
      <c r="AY127" s="258" t="s">
        <v>118</v>
      </c>
    </row>
    <row r="128" s="1" customFormat="1" ht="24" customHeight="1">
      <c r="B128" s="38"/>
      <c r="C128" s="211" t="s">
        <v>203</v>
      </c>
      <c r="D128" s="211" t="s">
        <v>120</v>
      </c>
      <c r="E128" s="212" t="s">
        <v>204</v>
      </c>
      <c r="F128" s="213" t="s">
        <v>205</v>
      </c>
      <c r="G128" s="214" t="s">
        <v>123</v>
      </c>
      <c r="H128" s="215">
        <v>259.01499999999999</v>
      </c>
      <c r="I128" s="216"/>
      <c r="J128" s="217">
        <f>ROUND(I128*H128,2)</f>
        <v>0</v>
      </c>
      <c r="K128" s="213" t="s">
        <v>124</v>
      </c>
      <c r="L128" s="43"/>
      <c r="M128" s="218" t="s">
        <v>19</v>
      </c>
      <c r="N128" s="219" t="s">
        <v>43</v>
      </c>
      <c r="O128" s="83"/>
      <c r="P128" s="220">
        <f>O128*H128</f>
        <v>0</v>
      </c>
      <c r="Q128" s="220">
        <v>0.00036000000000000002</v>
      </c>
      <c r="R128" s="220">
        <f>Q128*H128</f>
        <v>0.093245400000000006</v>
      </c>
      <c r="S128" s="220">
        <v>0</v>
      </c>
      <c r="T128" s="221">
        <f>S128*H128</f>
        <v>0</v>
      </c>
      <c r="AR128" s="222" t="s">
        <v>125</v>
      </c>
      <c r="AT128" s="222" t="s">
        <v>120</v>
      </c>
      <c r="AU128" s="222" t="s">
        <v>81</v>
      </c>
      <c r="AY128" s="17" t="s">
        <v>118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7" t="s">
        <v>77</v>
      </c>
      <c r="BK128" s="223">
        <f>ROUND(I128*H128,2)</f>
        <v>0</v>
      </c>
      <c r="BL128" s="17" t="s">
        <v>125</v>
      </c>
      <c r="BM128" s="222" t="s">
        <v>206</v>
      </c>
    </row>
    <row r="129" s="1" customFormat="1">
      <c r="B129" s="38"/>
      <c r="C129" s="39"/>
      <c r="D129" s="224" t="s">
        <v>127</v>
      </c>
      <c r="E129" s="39"/>
      <c r="F129" s="225" t="s">
        <v>207</v>
      </c>
      <c r="G129" s="39"/>
      <c r="H129" s="39"/>
      <c r="I129" s="135"/>
      <c r="J129" s="39"/>
      <c r="K129" s="39"/>
      <c r="L129" s="43"/>
      <c r="M129" s="226"/>
      <c r="N129" s="83"/>
      <c r="O129" s="83"/>
      <c r="P129" s="83"/>
      <c r="Q129" s="83"/>
      <c r="R129" s="83"/>
      <c r="S129" s="83"/>
      <c r="T129" s="84"/>
      <c r="AT129" s="17" t="s">
        <v>127</v>
      </c>
      <c r="AU129" s="17" t="s">
        <v>81</v>
      </c>
    </row>
    <row r="130" s="14" customFormat="1">
      <c r="B130" s="259"/>
      <c r="C130" s="260"/>
      <c r="D130" s="224" t="s">
        <v>133</v>
      </c>
      <c r="E130" s="261" t="s">
        <v>19</v>
      </c>
      <c r="F130" s="262" t="s">
        <v>208</v>
      </c>
      <c r="G130" s="260"/>
      <c r="H130" s="261" t="s">
        <v>19</v>
      </c>
      <c r="I130" s="263"/>
      <c r="J130" s="260"/>
      <c r="K130" s="260"/>
      <c r="L130" s="264"/>
      <c r="M130" s="265"/>
      <c r="N130" s="266"/>
      <c r="O130" s="266"/>
      <c r="P130" s="266"/>
      <c r="Q130" s="266"/>
      <c r="R130" s="266"/>
      <c r="S130" s="266"/>
      <c r="T130" s="267"/>
      <c r="AT130" s="268" t="s">
        <v>133</v>
      </c>
      <c r="AU130" s="268" t="s">
        <v>81</v>
      </c>
      <c r="AV130" s="14" t="s">
        <v>77</v>
      </c>
      <c r="AW130" s="14" t="s">
        <v>33</v>
      </c>
      <c r="AX130" s="14" t="s">
        <v>72</v>
      </c>
      <c r="AY130" s="268" t="s">
        <v>118</v>
      </c>
    </row>
    <row r="131" s="12" customFormat="1">
      <c r="B131" s="227"/>
      <c r="C131" s="228"/>
      <c r="D131" s="224" t="s">
        <v>133</v>
      </c>
      <c r="E131" s="229" t="s">
        <v>19</v>
      </c>
      <c r="F131" s="230" t="s">
        <v>209</v>
      </c>
      <c r="G131" s="228"/>
      <c r="H131" s="231">
        <v>210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133</v>
      </c>
      <c r="AU131" s="237" t="s">
        <v>81</v>
      </c>
      <c r="AV131" s="12" t="s">
        <v>81</v>
      </c>
      <c r="AW131" s="12" t="s">
        <v>33</v>
      </c>
      <c r="AX131" s="12" t="s">
        <v>72</v>
      </c>
      <c r="AY131" s="237" t="s">
        <v>118</v>
      </c>
    </row>
    <row r="132" s="12" customFormat="1">
      <c r="B132" s="227"/>
      <c r="C132" s="228"/>
      <c r="D132" s="224" t="s">
        <v>133</v>
      </c>
      <c r="E132" s="229" t="s">
        <v>19</v>
      </c>
      <c r="F132" s="230" t="s">
        <v>210</v>
      </c>
      <c r="G132" s="228"/>
      <c r="H132" s="231">
        <v>49.015000000000001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133</v>
      </c>
      <c r="AU132" s="237" t="s">
        <v>81</v>
      </c>
      <c r="AV132" s="12" t="s">
        <v>81</v>
      </c>
      <c r="AW132" s="12" t="s">
        <v>33</v>
      </c>
      <c r="AX132" s="12" t="s">
        <v>72</v>
      </c>
      <c r="AY132" s="237" t="s">
        <v>118</v>
      </c>
    </row>
    <row r="133" s="13" customFormat="1">
      <c r="B133" s="248"/>
      <c r="C133" s="249"/>
      <c r="D133" s="224" t="s">
        <v>133</v>
      </c>
      <c r="E133" s="250" t="s">
        <v>19</v>
      </c>
      <c r="F133" s="251" t="s">
        <v>195</v>
      </c>
      <c r="G133" s="249"/>
      <c r="H133" s="252">
        <v>259.01499999999999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133</v>
      </c>
      <c r="AU133" s="258" t="s">
        <v>81</v>
      </c>
      <c r="AV133" s="13" t="s">
        <v>125</v>
      </c>
      <c r="AW133" s="13" t="s">
        <v>33</v>
      </c>
      <c r="AX133" s="13" t="s">
        <v>77</v>
      </c>
      <c r="AY133" s="258" t="s">
        <v>118</v>
      </c>
    </row>
    <row r="134" s="1" customFormat="1" ht="36" customHeight="1">
      <c r="B134" s="38"/>
      <c r="C134" s="211" t="s">
        <v>211</v>
      </c>
      <c r="D134" s="211" t="s">
        <v>120</v>
      </c>
      <c r="E134" s="212" t="s">
        <v>212</v>
      </c>
      <c r="F134" s="213" t="s">
        <v>213</v>
      </c>
      <c r="G134" s="214" t="s">
        <v>123</v>
      </c>
      <c r="H134" s="215">
        <v>40</v>
      </c>
      <c r="I134" s="216"/>
      <c r="J134" s="217">
        <f>ROUND(I134*H134,2)</f>
        <v>0</v>
      </c>
      <c r="K134" s="213" t="s">
        <v>124</v>
      </c>
      <c r="L134" s="43"/>
      <c r="M134" s="218" t="s">
        <v>19</v>
      </c>
      <c r="N134" s="219" t="s">
        <v>43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AR134" s="222" t="s">
        <v>125</v>
      </c>
      <c r="AT134" s="222" t="s">
        <v>120</v>
      </c>
      <c r="AU134" s="222" t="s">
        <v>81</v>
      </c>
      <c r="AY134" s="17" t="s">
        <v>118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77</v>
      </c>
      <c r="BK134" s="223">
        <f>ROUND(I134*H134,2)</f>
        <v>0</v>
      </c>
      <c r="BL134" s="17" t="s">
        <v>125</v>
      </c>
      <c r="BM134" s="222" t="s">
        <v>214</v>
      </c>
    </row>
    <row r="135" s="1" customFormat="1">
      <c r="B135" s="38"/>
      <c r="C135" s="39"/>
      <c r="D135" s="224" t="s">
        <v>127</v>
      </c>
      <c r="E135" s="39"/>
      <c r="F135" s="225" t="s">
        <v>215</v>
      </c>
      <c r="G135" s="39"/>
      <c r="H135" s="39"/>
      <c r="I135" s="135"/>
      <c r="J135" s="39"/>
      <c r="K135" s="39"/>
      <c r="L135" s="43"/>
      <c r="M135" s="226"/>
      <c r="N135" s="83"/>
      <c r="O135" s="83"/>
      <c r="P135" s="83"/>
      <c r="Q135" s="83"/>
      <c r="R135" s="83"/>
      <c r="S135" s="83"/>
      <c r="T135" s="84"/>
      <c r="AT135" s="17" t="s">
        <v>127</v>
      </c>
      <c r="AU135" s="17" t="s">
        <v>81</v>
      </c>
    </row>
    <row r="136" s="11" customFormat="1" ht="22.8" customHeight="1">
      <c r="B136" s="195"/>
      <c r="C136" s="196"/>
      <c r="D136" s="197" t="s">
        <v>71</v>
      </c>
      <c r="E136" s="209" t="s">
        <v>216</v>
      </c>
      <c r="F136" s="209" t="s">
        <v>217</v>
      </c>
      <c r="G136" s="196"/>
      <c r="H136" s="196"/>
      <c r="I136" s="199"/>
      <c r="J136" s="210">
        <f>BK136</f>
        <v>0</v>
      </c>
      <c r="K136" s="196"/>
      <c r="L136" s="201"/>
      <c r="M136" s="202"/>
      <c r="N136" s="203"/>
      <c r="O136" s="203"/>
      <c r="P136" s="204">
        <f>SUM(P137:P142)</f>
        <v>0</v>
      </c>
      <c r="Q136" s="203"/>
      <c r="R136" s="204">
        <f>SUM(R137:R142)</f>
        <v>0</v>
      </c>
      <c r="S136" s="203"/>
      <c r="T136" s="205">
        <f>SUM(T137:T142)</f>
        <v>0</v>
      </c>
      <c r="AR136" s="206" t="s">
        <v>77</v>
      </c>
      <c r="AT136" s="207" t="s">
        <v>71</v>
      </c>
      <c r="AU136" s="207" t="s">
        <v>77</v>
      </c>
      <c r="AY136" s="206" t="s">
        <v>118</v>
      </c>
      <c r="BK136" s="208">
        <f>SUM(BK137:BK142)</f>
        <v>0</v>
      </c>
    </row>
    <row r="137" s="1" customFormat="1" ht="24" customHeight="1">
      <c r="B137" s="38"/>
      <c r="C137" s="211" t="s">
        <v>218</v>
      </c>
      <c r="D137" s="211" t="s">
        <v>120</v>
      </c>
      <c r="E137" s="212" t="s">
        <v>219</v>
      </c>
      <c r="F137" s="213" t="s">
        <v>220</v>
      </c>
      <c r="G137" s="214" t="s">
        <v>163</v>
      </c>
      <c r="H137" s="215">
        <v>53.719999999999999</v>
      </c>
      <c r="I137" s="216"/>
      <c r="J137" s="217">
        <f>ROUND(I137*H137,2)</f>
        <v>0</v>
      </c>
      <c r="K137" s="213" t="s">
        <v>124</v>
      </c>
      <c r="L137" s="43"/>
      <c r="M137" s="218" t="s">
        <v>19</v>
      </c>
      <c r="N137" s="219" t="s">
        <v>43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AR137" s="222" t="s">
        <v>125</v>
      </c>
      <c r="AT137" s="222" t="s">
        <v>120</v>
      </c>
      <c r="AU137" s="222" t="s">
        <v>81</v>
      </c>
      <c r="AY137" s="17" t="s">
        <v>118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77</v>
      </c>
      <c r="BK137" s="223">
        <f>ROUND(I137*H137,2)</f>
        <v>0</v>
      </c>
      <c r="BL137" s="17" t="s">
        <v>125</v>
      </c>
      <c r="BM137" s="222" t="s">
        <v>221</v>
      </c>
    </row>
    <row r="138" s="1" customFormat="1">
      <c r="B138" s="38"/>
      <c r="C138" s="39"/>
      <c r="D138" s="224" t="s">
        <v>127</v>
      </c>
      <c r="E138" s="39"/>
      <c r="F138" s="225" t="s">
        <v>222</v>
      </c>
      <c r="G138" s="39"/>
      <c r="H138" s="39"/>
      <c r="I138" s="135"/>
      <c r="J138" s="39"/>
      <c r="K138" s="39"/>
      <c r="L138" s="43"/>
      <c r="M138" s="226"/>
      <c r="N138" s="83"/>
      <c r="O138" s="83"/>
      <c r="P138" s="83"/>
      <c r="Q138" s="83"/>
      <c r="R138" s="83"/>
      <c r="S138" s="83"/>
      <c r="T138" s="84"/>
      <c r="AT138" s="17" t="s">
        <v>127</v>
      </c>
      <c r="AU138" s="17" t="s">
        <v>81</v>
      </c>
    </row>
    <row r="139" s="1" customFormat="1" ht="24" customHeight="1">
      <c r="B139" s="38"/>
      <c r="C139" s="211" t="s">
        <v>223</v>
      </c>
      <c r="D139" s="211" t="s">
        <v>120</v>
      </c>
      <c r="E139" s="212" t="s">
        <v>224</v>
      </c>
      <c r="F139" s="213" t="s">
        <v>225</v>
      </c>
      <c r="G139" s="214" t="s">
        <v>163</v>
      </c>
      <c r="H139" s="215">
        <v>1557.8800000000001</v>
      </c>
      <c r="I139" s="216"/>
      <c r="J139" s="217">
        <f>ROUND(I139*H139,2)</f>
        <v>0</v>
      </c>
      <c r="K139" s="213" t="s">
        <v>124</v>
      </c>
      <c r="L139" s="43"/>
      <c r="M139" s="218" t="s">
        <v>19</v>
      </c>
      <c r="N139" s="219" t="s">
        <v>43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AR139" s="222" t="s">
        <v>125</v>
      </c>
      <c r="AT139" s="222" t="s">
        <v>120</v>
      </c>
      <c r="AU139" s="222" t="s">
        <v>81</v>
      </c>
      <c r="AY139" s="17" t="s">
        <v>118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77</v>
      </c>
      <c r="BK139" s="223">
        <f>ROUND(I139*H139,2)</f>
        <v>0</v>
      </c>
      <c r="BL139" s="17" t="s">
        <v>125</v>
      </c>
      <c r="BM139" s="222" t="s">
        <v>226</v>
      </c>
    </row>
    <row r="140" s="1" customFormat="1">
      <c r="B140" s="38"/>
      <c r="C140" s="39"/>
      <c r="D140" s="224" t="s">
        <v>127</v>
      </c>
      <c r="E140" s="39"/>
      <c r="F140" s="225" t="s">
        <v>222</v>
      </c>
      <c r="G140" s="39"/>
      <c r="H140" s="39"/>
      <c r="I140" s="135"/>
      <c r="J140" s="39"/>
      <c r="K140" s="39"/>
      <c r="L140" s="43"/>
      <c r="M140" s="226"/>
      <c r="N140" s="83"/>
      <c r="O140" s="83"/>
      <c r="P140" s="83"/>
      <c r="Q140" s="83"/>
      <c r="R140" s="83"/>
      <c r="S140" s="83"/>
      <c r="T140" s="84"/>
      <c r="AT140" s="17" t="s">
        <v>127</v>
      </c>
      <c r="AU140" s="17" t="s">
        <v>81</v>
      </c>
    </row>
    <row r="141" s="12" customFormat="1">
      <c r="B141" s="227"/>
      <c r="C141" s="228"/>
      <c r="D141" s="224" t="s">
        <v>133</v>
      </c>
      <c r="E141" s="228"/>
      <c r="F141" s="230" t="s">
        <v>227</v>
      </c>
      <c r="G141" s="228"/>
      <c r="H141" s="231">
        <v>1557.8800000000001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133</v>
      </c>
      <c r="AU141" s="237" t="s">
        <v>81</v>
      </c>
      <c r="AV141" s="12" t="s">
        <v>81</v>
      </c>
      <c r="AW141" s="12" t="s">
        <v>4</v>
      </c>
      <c r="AX141" s="12" t="s">
        <v>77</v>
      </c>
      <c r="AY141" s="237" t="s">
        <v>118</v>
      </c>
    </row>
    <row r="142" s="1" customFormat="1" ht="16.5" customHeight="1">
      <c r="B142" s="38"/>
      <c r="C142" s="238" t="s">
        <v>228</v>
      </c>
      <c r="D142" s="238" t="s">
        <v>160</v>
      </c>
      <c r="E142" s="239" t="s">
        <v>229</v>
      </c>
      <c r="F142" s="240" t="s">
        <v>230</v>
      </c>
      <c r="G142" s="241" t="s">
        <v>163</v>
      </c>
      <c r="H142" s="242">
        <v>53.719999999999999</v>
      </c>
      <c r="I142" s="243"/>
      <c r="J142" s="244">
        <f>ROUND(I142*H142,2)</f>
        <v>0</v>
      </c>
      <c r="K142" s="240" t="s">
        <v>124</v>
      </c>
      <c r="L142" s="245"/>
      <c r="M142" s="246" t="s">
        <v>19</v>
      </c>
      <c r="N142" s="247" t="s">
        <v>43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AR142" s="222" t="s">
        <v>159</v>
      </c>
      <c r="AT142" s="222" t="s">
        <v>160</v>
      </c>
      <c r="AU142" s="222" t="s">
        <v>81</v>
      </c>
      <c r="AY142" s="17" t="s">
        <v>118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77</v>
      </c>
      <c r="BK142" s="223">
        <f>ROUND(I142*H142,2)</f>
        <v>0</v>
      </c>
      <c r="BL142" s="17" t="s">
        <v>125</v>
      </c>
      <c r="BM142" s="222" t="s">
        <v>231</v>
      </c>
    </row>
    <row r="143" s="11" customFormat="1" ht="25.92" customHeight="1">
      <c r="B143" s="195"/>
      <c r="C143" s="196"/>
      <c r="D143" s="197" t="s">
        <v>71</v>
      </c>
      <c r="E143" s="198" t="s">
        <v>232</v>
      </c>
      <c r="F143" s="198" t="s">
        <v>233</v>
      </c>
      <c r="G143" s="196"/>
      <c r="H143" s="196"/>
      <c r="I143" s="199"/>
      <c r="J143" s="200">
        <f>BK143</f>
        <v>0</v>
      </c>
      <c r="K143" s="196"/>
      <c r="L143" s="201"/>
      <c r="M143" s="202"/>
      <c r="N143" s="203"/>
      <c r="O143" s="203"/>
      <c r="P143" s="204">
        <f>P144+P147+P149</f>
        <v>0</v>
      </c>
      <c r="Q143" s="203"/>
      <c r="R143" s="204">
        <f>R144+R147+R149</f>
        <v>0</v>
      </c>
      <c r="S143" s="203"/>
      <c r="T143" s="205">
        <f>T144+T147+T149</f>
        <v>0</v>
      </c>
      <c r="AR143" s="206" t="s">
        <v>144</v>
      </c>
      <c r="AT143" s="207" t="s">
        <v>71</v>
      </c>
      <c r="AU143" s="207" t="s">
        <v>72</v>
      </c>
      <c r="AY143" s="206" t="s">
        <v>118</v>
      </c>
      <c r="BK143" s="208">
        <f>BK144+BK147+BK149</f>
        <v>0</v>
      </c>
    </row>
    <row r="144" s="11" customFormat="1" ht="22.8" customHeight="1">
      <c r="B144" s="195"/>
      <c r="C144" s="196"/>
      <c r="D144" s="197" t="s">
        <v>71</v>
      </c>
      <c r="E144" s="209" t="s">
        <v>234</v>
      </c>
      <c r="F144" s="209" t="s">
        <v>235</v>
      </c>
      <c r="G144" s="196"/>
      <c r="H144" s="196"/>
      <c r="I144" s="199"/>
      <c r="J144" s="210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AR144" s="206" t="s">
        <v>144</v>
      </c>
      <c r="AT144" s="207" t="s">
        <v>71</v>
      </c>
      <c r="AU144" s="207" t="s">
        <v>77</v>
      </c>
      <c r="AY144" s="206" t="s">
        <v>118</v>
      </c>
      <c r="BK144" s="208">
        <f>SUM(BK145:BK146)</f>
        <v>0</v>
      </c>
    </row>
    <row r="145" s="1" customFormat="1" ht="16.5" customHeight="1">
      <c r="B145" s="38"/>
      <c r="C145" s="211" t="s">
        <v>236</v>
      </c>
      <c r="D145" s="211" t="s">
        <v>120</v>
      </c>
      <c r="E145" s="212" t="s">
        <v>237</v>
      </c>
      <c r="F145" s="213" t="s">
        <v>238</v>
      </c>
      <c r="G145" s="214" t="s">
        <v>239</v>
      </c>
      <c r="H145" s="215">
        <v>1</v>
      </c>
      <c r="I145" s="216"/>
      <c r="J145" s="217">
        <f>ROUND(I145*H145,2)</f>
        <v>0</v>
      </c>
      <c r="K145" s="213" t="s">
        <v>124</v>
      </c>
      <c r="L145" s="43"/>
      <c r="M145" s="218" t="s">
        <v>19</v>
      </c>
      <c r="N145" s="219" t="s">
        <v>43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AR145" s="222" t="s">
        <v>240</v>
      </c>
      <c r="AT145" s="222" t="s">
        <v>120</v>
      </c>
      <c r="AU145" s="222" t="s">
        <v>81</v>
      </c>
      <c r="AY145" s="17" t="s">
        <v>118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7" t="s">
        <v>77</v>
      </c>
      <c r="BK145" s="223">
        <f>ROUND(I145*H145,2)</f>
        <v>0</v>
      </c>
      <c r="BL145" s="17" t="s">
        <v>240</v>
      </c>
      <c r="BM145" s="222" t="s">
        <v>241</v>
      </c>
    </row>
    <row r="146" s="1" customFormat="1">
      <c r="B146" s="38"/>
      <c r="C146" s="39"/>
      <c r="D146" s="224" t="s">
        <v>242</v>
      </c>
      <c r="E146" s="39"/>
      <c r="F146" s="225" t="s">
        <v>243</v>
      </c>
      <c r="G146" s="39"/>
      <c r="H146" s="39"/>
      <c r="I146" s="135"/>
      <c r="J146" s="39"/>
      <c r="K146" s="39"/>
      <c r="L146" s="43"/>
      <c r="M146" s="226"/>
      <c r="N146" s="83"/>
      <c r="O146" s="83"/>
      <c r="P146" s="83"/>
      <c r="Q146" s="83"/>
      <c r="R146" s="83"/>
      <c r="S146" s="83"/>
      <c r="T146" s="84"/>
      <c r="AT146" s="17" t="s">
        <v>242</v>
      </c>
      <c r="AU146" s="17" t="s">
        <v>81</v>
      </c>
    </row>
    <row r="147" s="11" customFormat="1" ht="22.8" customHeight="1">
      <c r="B147" s="195"/>
      <c r="C147" s="196"/>
      <c r="D147" s="197" t="s">
        <v>71</v>
      </c>
      <c r="E147" s="209" t="s">
        <v>244</v>
      </c>
      <c r="F147" s="209" t="s">
        <v>245</v>
      </c>
      <c r="G147" s="196"/>
      <c r="H147" s="196"/>
      <c r="I147" s="199"/>
      <c r="J147" s="210">
        <f>BK147</f>
        <v>0</v>
      </c>
      <c r="K147" s="196"/>
      <c r="L147" s="201"/>
      <c r="M147" s="202"/>
      <c r="N147" s="203"/>
      <c r="O147" s="203"/>
      <c r="P147" s="204">
        <f>P148</f>
        <v>0</v>
      </c>
      <c r="Q147" s="203"/>
      <c r="R147" s="204">
        <f>R148</f>
        <v>0</v>
      </c>
      <c r="S147" s="203"/>
      <c r="T147" s="205">
        <f>T148</f>
        <v>0</v>
      </c>
      <c r="AR147" s="206" t="s">
        <v>144</v>
      </c>
      <c r="AT147" s="207" t="s">
        <v>71</v>
      </c>
      <c r="AU147" s="207" t="s">
        <v>77</v>
      </c>
      <c r="AY147" s="206" t="s">
        <v>118</v>
      </c>
      <c r="BK147" s="208">
        <f>BK148</f>
        <v>0</v>
      </c>
    </row>
    <row r="148" s="1" customFormat="1" ht="16.5" customHeight="1">
      <c r="B148" s="38"/>
      <c r="C148" s="211" t="s">
        <v>7</v>
      </c>
      <c r="D148" s="211" t="s">
        <v>120</v>
      </c>
      <c r="E148" s="212" t="s">
        <v>246</v>
      </c>
      <c r="F148" s="213" t="s">
        <v>247</v>
      </c>
      <c r="G148" s="214" t="s">
        <v>239</v>
      </c>
      <c r="H148" s="215">
        <v>1</v>
      </c>
      <c r="I148" s="216"/>
      <c r="J148" s="217">
        <f>ROUND(I148*H148,2)</f>
        <v>0</v>
      </c>
      <c r="K148" s="213" t="s">
        <v>124</v>
      </c>
      <c r="L148" s="43"/>
      <c r="M148" s="218" t="s">
        <v>19</v>
      </c>
      <c r="N148" s="219" t="s">
        <v>43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AR148" s="222" t="s">
        <v>240</v>
      </c>
      <c r="AT148" s="222" t="s">
        <v>120</v>
      </c>
      <c r="AU148" s="222" t="s">
        <v>81</v>
      </c>
      <c r="AY148" s="17" t="s">
        <v>118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77</v>
      </c>
      <c r="BK148" s="223">
        <f>ROUND(I148*H148,2)</f>
        <v>0</v>
      </c>
      <c r="BL148" s="17" t="s">
        <v>240</v>
      </c>
      <c r="BM148" s="222" t="s">
        <v>248</v>
      </c>
    </row>
    <row r="149" s="11" customFormat="1" ht="22.8" customHeight="1">
      <c r="B149" s="195"/>
      <c r="C149" s="196"/>
      <c r="D149" s="197" t="s">
        <v>71</v>
      </c>
      <c r="E149" s="209" t="s">
        <v>249</v>
      </c>
      <c r="F149" s="209" t="s">
        <v>250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SUM(P150:P151)</f>
        <v>0</v>
      </c>
      <c r="Q149" s="203"/>
      <c r="R149" s="204">
        <f>SUM(R150:R151)</f>
        <v>0</v>
      </c>
      <c r="S149" s="203"/>
      <c r="T149" s="205">
        <f>SUM(T150:T151)</f>
        <v>0</v>
      </c>
      <c r="AR149" s="206" t="s">
        <v>144</v>
      </c>
      <c r="AT149" s="207" t="s">
        <v>71</v>
      </c>
      <c r="AU149" s="207" t="s">
        <v>77</v>
      </c>
      <c r="AY149" s="206" t="s">
        <v>118</v>
      </c>
      <c r="BK149" s="208">
        <f>SUM(BK150:BK151)</f>
        <v>0</v>
      </c>
    </row>
    <row r="150" s="1" customFormat="1" ht="16.5" customHeight="1">
      <c r="B150" s="38"/>
      <c r="C150" s="211" t="s">
        <v>251</v>
      </c>
      <c r="D150" s="211" t="s">
        <v>120</v>
      </c>
      <c r="E150" s="212" t="s">
        <v>252</v>
      </c>
      <c r="F150" s="213" t="s">
        <v>253</v>
      </c>
      <c r="G150" s="214" t="s">
        <v>254</v>
      </c>
      <c r="H150" s="215">
        <v>1</v>
      </c>
      <c r="I150" s="216"/>
      <c r="J150" s="217">
        <f>ROUND(I150*H150,2)</f>
        <v>0</v>
      </c>
      <c r="K150" s="213" t="s">
        <v>124</v>
      </c>
      <c r="L150" s="43"/>
      <c r="M150" s="218" t="s">
        <v>19</v>
      </c>
      <c r="N150" s="219" t="s">
        <v>43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AR150" s="222" t="s">
        <v>240</v>
      </c>
      <c r="AT150" s="222" t="s">
        <v>120</v>
      </c>
      <c r="AU150" s="222" t="s">
        <v>81</v>
      </c>
      <c r="AY150" s="17" t="s">
        <v>118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7" t="s">
        <v>77</v>
      </c>
      <c r="BK150" s="223">
        <f>ROUND(I150*H150,2)</f>
        <v>0</v>
      </c>
      <c r="BL150" s="17" t="s">
        <v>240</v>
      </c>
      <c r="BM150" s="222" t="s">
        <v>255</v>
      </c>
    </row>
    <row r="151" s="1" customFormat="1">
      <c r="B151" s="38"/>
      <c r="C151" s="39"/>
      <c r="D151" s="224" t="s">
        <v>242</v>
      </c>
      <c r="E151" s="39"/>
      <c r="F151" s="225" t="s">
        <v>256</v>
      </c>
      <c r="G151" s="39"/>
      <c r="H151" s="39"/>
      <c r="I151" s="135"/>
      <c r="J151" s="39"/>
      <c r="K151" s="39"/>
      <c r="L151" s="43"/>
      <c r="M151" s="269"/>
      <c r="N151" s="270"/>
      <c r="O151" s="270"/>
      <c r="P151" s="270"/>
      <c r="Q151" s="270"/>
      <c r="R151" s="270"/>
      <c r="S151" s="270"/>
      <c r="T151" s="271"/>
      <c r="AT151" s="17" t="s">
        <v>242</v>
      </c>
      <c r="AU151" s="17" t="s">
        <v>81</v>
      </c>
    </row>
    <row r="152" s="1" customFormat="1" ht="6.96" customHeight="1">
      <c r="B152" s="58"/>
      <c r="C152" s="59"/>
      <c r="D152" s="59"/>
      <c r="E152" s="59"/>
      <c r="F152" s="59"/>
      <c r="G152" s="59"/>
      <c r="H152" s="59"/>
      <c r="I152" s="161"/>
      <c r="J152" s="59"/>
      <c r="K152" s="59"/>
      <c r="L152" s="43"/>
    </row>
  </sheetData>
  <sheetProtection sheet="1" autoFilter="0" formatColumns="0" formatRows="0" objects="1" scenarios="1" spinCount="100000" saltValue="WxlFX03d8TjiSxXiJodTyUVij+6y//Oa6ZYKQfcv/rqz7UIId3BpQlVTza1plWSPSaJc5J4/ilReigoSLAs4yQ==" hashValue="wZQtmxgKIRvSfhH6grRWZ2YF+V+uZvu+6QFWVUfdEkhWSqjiVxHfsVD83Y4Q8a9PpqmIK0Y/Yo5FMftsrgIIBQ==" algorithmName="SHA-512" password="CC35"/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81</v>
      </c>
    </row>
    <row r="4" ht="24.96" customHeight="1">
      <c r="B4" s="20"/>
      <c r="D4" s="131" t="s">
        <v>87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Oprava zpevněné plochy, kanalizační přípojky a dešťové kanalizace u MŠ Palackého 141, Česká Kamenice</v>
      </c>
      <c r="F7" s="133"/>
      <c r="G7" s="133"/>
      <c r="H7" s="133"/>
      <c r="L7" s="20"/>
    </row>
    <row r="8" s="1" customFormat="1" ht="12" customHeight="1">
      <c r="B8" s="43"/>
      <c r="D8" s="133" t="s">
        <v>88</v>
      </c>
      <c r="I8" s="135"/>
      <c r="L8" s="43"/>
    </row>
    <row r="9" s="1" customFormat="1" ht="36.96" customHeight="1">
      <c r="B9" s="43"/>
      <c r="E9" s="136" t="s">
        <v>257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9. 12. 2019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27</v>
      </c>
      <c r="I15" s="138" t="s">
        <v>28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29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31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</v>
      </c>
      <c r="I21" s="138" t="s">
        <v>28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34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36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38</v>
      </c>
      <c r="I30" s="135"/>
      <c r="J30" s="145">
        <f>ROUND(J87,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40</v>
      </c>
      <c r="I32" s="147" t="s">
        <v>39</v>
      </c>
      <c r="J32" s="146" t="s">
        <v>41</v>
      </c>
      <c r="L32" s="43"/>
    </row>
    <row r="33" s="1" customFormat="1" ht="14.4" customHeight="1">
      <c r="B33" s="43"/>
      <c r="D33" s="148" t="s">
        <v>42</v>
      </c>
      <c r="E33" s="133" t="s">
        <v>43</v>
      </c>
      <c r="F33" s="149">
        <f>ROUND((SUM(BE87:BE185)),  2)</f>
        <v>0</v>
      </c>
      <c r="I33" s="150">
        <v>0.20999999999999999</v>
      </c>
      <c r="J33" s="149">
        <f>ROUND(((SUM(BE87:BE185))*I33),  2)</f>
        <v>0</v>
      </c>
      <c r="L33" s="43"/>
    </row>
    <row r="34" s="1" customFormat="1" ht="14.4" customHeight="1">
      <c r="B34" s="43"/>
      <c r="E34" s="133" t="s">
        <v>44</v>
      </c>
      <c r="F34" s="149">
        <f>ROUND((SUM(BF87:BF185)),  2)</f>
        <v>0</v>
      </c>
      <c r="I34" s="150">
        <v>0.14999999999999999</v>
      </c>
      <c r="J34" s="149">
        <f>ROUND(((SUM(BF87:BF185))*I34),  2)</f>
        <v>0</v>
      </c>
      <c r="L34" s="43"/>
    </row>
    <row r="35" hidden="1" s="1" customFormat="1" ht="14.4" customHeight="1">
      <c r="B35" s="43"/>
      <c r="E35" s="133" t="s">
        <v>45</v>
      </c>
      <c r="F35" s="149">
        <f>ROUND((SUM(BG87:BG185)),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46</v>
      </c>
      <c r="F36" s="149">
        <f>ROUND((SUM(BH87:BH185)),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47</v>
      </c>
      <c r="F37" s="149">
        <f>ROUND((SUM(BI87:BI185)),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Oprava zpevněné plochy, kanalizační přípojky a dešťové kanalizace u MŠ Palackého 141, Česká Kamenice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88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2 - Kanalizační přípojka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st.p.č.693, p.p.č.1287 a 302, k.ú.Č.Kamenice</v>
      </c>
      <c r="G52" s="39"/>
      <c r="H52" s="39"/>
      <c r="I52" s="138" t="s">
        <v>23</v>
      </c>
      <c r="J52" s="71" t="str">
        <f>IF(J12="","",J12)</f>
        <v>9. 12. 2019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Město Česká Kamenice</v>
      </c>
      <c r="G54" s="39"/>
      <c r="H54" s="39"/>
      <c r="I54" s="138" t="s">
        <v>31</v>
      </c>
      <c r="J54" s="36" t="str">
        <f>E21</f>
        <v>PROJEKT-projekty staveb, Ing Marcela Bezděková</v>
      </c>
      <c r="K54" s="39"/>
      <c r="L54" s="43"/>
    </row>
    <row r="55" s="1" customFormat="1" ht="15.1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8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91</v>
      </c>
      <c r="D57" s="167"/>
      <c r="E57" s="167"/>
      <c r="F57" s="167"/>
      <c r="G57" s="167"/>
      <c r="H57" s="167"/>
      <c r="I57" s="168"/>
      <c r="J57" s="169" t="s">
        <v>92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70</v>
      </c>
      <c r="D59" s="39"/>
      <c r="E59" s="39"/>
      <c r="F59" s="39"/>
      <c r="G59" s="39"/>
      <c r="H59" s="39"/>
      <c r="I59" s="135"/>
      <c r="J59" s="101">
        <f>J87</f>
        <v>0</v>
      </c>
      <c r="K59" s="39"/>
      <c r="L59" s="43"/>
      <c r="AU59" s="17" t="s">
        <v>93</v>
      </c>
    </row>
    <row r="60" s="8" customFormat="1" ht="24.96" customHeight="1">
      <c r="B60" s="171"/>
      <c r="C60" s="172"/>
      <c r="D60" s="173" t="s">
        <v>94</v>
      </c>
      <c r="E60" s="174"/>
      <c r="F60" s="174"/>
      <c r="G60" s="174"/>
      <c r="H60" s="174"/>
      <c r="I60" s="175"/>
      <c r="J60" s="176">
        <f>J88</f>
        <v>0</v>
      </c>
      <c r="K60" s="172"/>
      <c r="L60" s="177"/>
    </row>
    <row r="61" s="9" customFormat="1" ht="19.92" customHeight="1">
      <c r="B61" s="178"/>
      <c r="C61" s="179"/>
      <c r="D61" s="180" t="s">
        <v>95</v>
      </c>
      <c r="E61" s="181"/>
      <c r="F61" s="181"/>
      <c r="G61" s="181"/>
      <c r="H61" s="181"/>
      <c r="I61" s="182"/>
      <c r="J61" s="183">
        <f>J89</f>
        <v>0</v>
      </c>
      <c r="K61" s="179"/>
      <c r="L61" s="184"/>
    </row>
    <row r="62" s="9" customFormat="1" ht="19.92" customHeight="1">
      <c r="B62" s="178"/>
      <c r="C62" s="179"/>
      <c r="D62" s="180" t="s">
        <v>258</v>
      </c>
      <c r="E62" s="181"/>
      <c r="F62" s="181"/>
      <c r="G62" s="181"/>
      <c r="H62" s="181"/>
      <c r="I62" s="182"/>
      <c r="J62" s="183">
        <f>J151</f>
        <v>0</v>
      </c>
      <c r="K62" s="179"/>
      <c r="L62" s="184"/>
    </row>
    <row r="63" s="9" customFormat="1" ht="19.92" customHeight="1">
      <c r="B63" s="178"/>
      <c r="C63" s="179"/>
      <c r="D63" s="180" t="s">
        <v>259</v>
      </c>
      <c r="E63" s="181"/>
      <c r="F63" s="181"/>
      <c r="G63" s="181"/>
      <c r="H63" s="181"/>
      <c r="I63" s="182"/>
      <c r="J63" s="183">
        <f>J174</f>
        <v>0</v>
      </c>
      <c r="K63" s="179"/>
      <c r="L63" s="184"/>
    </row>
    <row r="64" s="8" customFormat="1" ht="24.96" customHeight="1">
      <c r="B64" s="171"/>
      <c r="C64" s="172"/>
      <c r="D64" s="173" t="s">
        <v>99</v>
      </c>
      <c r="E64" s="174"/>
      <c r="F64" s="174"/>
      <c r="G64" s="174"/>
      <c r="H64" s="174"/>
      <c r="I64" s="175"/>
      <c r="J64" s="176">
        <f>J177</f>
        <v>0</v>
      </c>
      <c r="K64" s="172"/>
      <c r="L64" s="177"/>
    </row>
    <row r="65" s="9" customFormat="1" ht="19.92" customHeight="1">
      <c r="B65" s="178"/>
      <c r="C65" s="179"/>
      <c r="D65" s="180" t="s">
        <v>100</v>
      </c>
      <c r="E65" s="181"/>
      <c r="F65" s="181"/>
      <c r="G65" s="181"/>
      <c r="H65" s="181"/>
      <c r="I65" s="182"/>
      <c r="J65" s="183">
        <f>J178</f>
        <v>0</v>
      </c>
      <c r="K65" s="179"/>
      <c r="L65" s="184"/>
    </row>
    <row r="66" s="9" customFormat="1" ht="19.92" customHeight="1">
      <c r="B66" s="178"/>
      <c r="C66" s="179"/>
      <c r="D66" s="180" t="s">
        <v>101</v>
      </c>
      <c r="E66" s="181"/>
      <c r="F66" s="181"/>
      <c r="G66" s="181"/>
      <c r="H66" s="181"/>
      <c r="I66" s="182"/>
      <c r="J66" s="183">
        <f>J181</f>
        <v>0</v>
      </c>
      <c r="K66" s="179"/>
      <c r="L66" s="184"/>
    </row>
    <row r="67" s="9" customFormat="1" ht="19.92" customHeight="1">
      <c r="B67" s="178"/>
      <c r="C67" s="179"/>
      <c r="D67" s="180" t="s">
        <v>102</v>
      </c>
      <c r="E67" s="181"/>
      <c r="F67" s="181"/>
      <c r="G67" s="181"/>
      <c r="H67" s="181"/>
      <c r="I67" s="182"/>
      <c r="J67" s="183">
        <f>J183</f>
        <v>0</v>
      </c>
      <c r="K67" s="179"/>
      <c r="L67" s="184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61"/>
      <c r="J69" s="59"/>
      <c r="K69" s="59"/>
      <c r="L69" s="43"/>
    </row>
    <row r="73" s="1" customFormat="1" ht="6.96" customHeight="1">
      <c r="B73" s="60"/>
      <c r="C73" s="61"/>
      <c r="D73" s="61"/>
      <c r="E73" s="61"/>
      <c r="F73" s="61"/>
      <c r="G73" s="61"/>
      <c r="H73" s="61"/>
      <c r="I73" s="164"/>
      <c r="J73" s="61"/>
      <c r="K73" s="61"/>
      <c r="L73" s="43"/>
    </row>
    <row r="74" s="1" customFormat="1" ht="24.96" customHeight="1">
      <c r="B74" s="38"/>
      <c r="C74" s="23" t="s">
        <v>103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165" t="str">
        <f>E7</f>
        <v>Oprava zpevněné plochy, kanalizační přípojky a dešťové kanalizace u MŠ Palackého 141, Česká Kamenice</v>
      </c>
      <c r="F77" s="32"/>
      <c r="G77" s="32"/>
      <c r="H77" s="32"/>
      <c r="I77" s="135"/>
      <c r="J77" s="39"/>
      <c r="K77" s="39"/>
      <c r="L77" s="43"/>
    </row>
    <row r="78" s="1" customFormat="1" ht="12" customHeight="1">
      <c r="B78" s="38"/>
      <c r="C78" s="32" t="s">
        <v>88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68" t="str">
        <f>E9</f>
        <v>2 - Kanalizační přípojka</v>
      </c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F12</f>
        <v>st.p.č.693, p.p.č.1287 a 302, k.ú.Č.Kamenice</v>
      </c>
      <c r="G81" s="39"/>
      <c r="H81" s="39"/>
      <c r="I81" s="138" t="s">
        <v>23</v>
      </c>
      <c r="J81" s="71" t="str">
        <f>IF(J12="","",J12)</f>
        <v>9. 12. 2019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43.05" customHeight="1">
      <c r="B83" s="38"/>
      <c r="C83" s="32" t="s">
        <v>25</v>
      </c>
      <c r="D83" s="39"/>
      <c r="E83" s="39"/>
      <c r="F83" s="27" t="str">
        <f>E15</f>
        <v>Město Česká Kamenice</v>
      </c>
      <c r="G83" s="39"/>
      <c r="H83" s="39"/>
      <c r="I83" s="138" t="s">
        <v>31</v>
      </c>
      <c r="J83" s="36" t="str">
        <f>E21</f>
        <v>PROJEKT-projekty staveb, Ing Marcela Bezděková</v>
      </c>
      <c r="K83" s="39"/>
      <c r="L83" s="43"/>
    </row>
    <row r="84" s="1" customFormat="1" ht="15.15" customHeight="1">
      <c r="B84" s="38"/>
      <c r="C84" s="32" t="s">
        <v>29</v>
      </c>
      <c r="D84" s="39"/>
      <c r="E84" s="39"/>
      <c r="F84" s="27" t="str">
        <f>IF(E18="","",E18)</f>
        <v>Vyplň údaj</v>
      </c>
      <c r="G84" s="39"/>
      <c r="H84" s="39"/>
      <c r="I84" s="138" t="s">
        <v>34</v>
      </c>
      <c r="J84" s="36" t="str">
        <f>E24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0" customFormat="1" ht="29.28" customHeight="1">
      <c r="B86" s="185"/>
      <c r="C86" s="186" t="s">
        <v>104</v>
      </c>
      <c r="D86" s="187" t="s">
        <v>57</v>
      </c>
      <c r="E86" s="187" t="s">
        <v>53</v>
      </c>
      <c r="F86" s="187" t="s">
        <v>54</v>
      </c>
      <c r="G86" s="187" t="s">
        <v>105</v>
      </c>
      <c r="H86" s="187" t="s">
        <v>106</v>
      </c>
      <c r="I86" s="188" t="s">
        <v>107</v>
      </c>
      <c r="J86" s="187" t="s">
        <v>92</v>
      </c>
      <c r="K86" s="189" t="s">
        <v>108</v>
      </c>
      <c r="L86" s="190"/>
      <c r="M86" s="91" t="s">
        <v>19</v>
      </c>
      <c r="N86" s="92" t="s">
        <v>42</v>
      </c>
      <c r="O86" s="92" t="s">
        <v>109</v>
      </c>
      <c r="P86" s="92" t="s">
        <v>110</v>
      </c>
      <c r="Q86" s="92" t="s">
        <v>111</v>
      </c>
      <c r="R86" s="92" t="s">
        <v>112</v>
      </c>
      <c r="S86" s="92" t="s">
        <v>113</v>
      </c>
      <c r="T86" s="93" t="s">
        <v>114</v>
      </c>
    </row>
    <row r="87" s="1" customFormat="1" ht="22.8" customHeight="1">
      <c r="B87" s="38"/>
      <c r="C87" s="98" t="s">
        <v>115</v>
      </c>
      <c r="D87" s="39"/>
      <c r="E87" s="39"/>
      <c r="F87" s="39"/>
      <c r="G87" s="39"/>
      <c r="H87" s="39"/>
      <c r="I87" s="135"/>
      <c r="J87" s="191">
        <f>BK87</f>
        <v>0</v>
      </c>
      <c r="K87" s="39"/>
      <c r="L87" s="43"/>
      <c r="M87" s="94"/>
      <c r="N87" s="95"/>
      <c r="O87" s="95"/>
      <c r="P87" s="192">
        <f>P88+P177</f>
        <v>0</v>
      </c>
      <c r="Q87" s="95"/>
      <c r="R87" s="192">
        <f>R88+R177</f>
        <v>180.07433123999999</v>
      </c>
      <c r="S87" s="95"/>
      <c r="T87" s="193">
        <f>T88+T177</f>
        <v>0</v>
      </c>
      <c r="AT87" s="17" t="s">
        <v>71</v>
      </c>
      <c r="AU87" s="17" t="s">
        <v>93</v>
      </c>
      <c r="BK87" s="194">
        <f>BK88+BK177</f>
        <v>0</v>
      </c>
    </row>
    <row r="88" s="11" customFormat="1" ht="25.92" customHeight="1">
      <c r="B88" s="195"/>
      <c r="C88" s="196"/>
      <c r="D88" s="197" t="s">
        <v>71</v>
      </c>
      <c r="E88" s="198" t="s">
        <v>116</v>
      </c>
      <c r="F88" s="198" t="s">
        <v>117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P89+P151+P174</f>
        <v>0</v>
      </c>
      <c r="Q88" s="203"/>
      <c r="R88" s="204">
        <f>R89+R151+R174</f>
        <v>180.07433123999999</v>
      </c>
      <c r="S88" s="203"/>
      <c r="T88" s="205">
        <f>T89+T151+T174</f>
        <v>0</v>
      </c>
      <c r="AR88" s="206" t="s">
        <v>77</v>
      </c>
      <c r="AT88" s="207" t="s">
        <v>71</v>
      </c>
      <c r="AU88" s="207" t="s">
        <v>72</v>
      </c>
      <c r="AY88" s="206" t="s">
        <v>118</v>
      </c>
      <c r="BK88" s="208">
        <f>BK89+BK151+BK174</f>
        <v>0</v>
      </c>
    </row>
    <row r="89" s="11" customFormat="1" ht="22.8" customHeight="1">
      <c r="B89" s="195"/>
      <c r="C89" s="196"/>
      <c r="D89" s="197" t="s">
        <v>71</v>
      </c>
      <c r="E89" s="209" t="s">
        <v>77</v>
      </c>
      <c r="F89" s="209" t="s">
        <v>119</v>
      </c>
      <c r="G89" s="196"/>
      <c r="H89" s="196"/>
      <c r="I89" s="199"/>
      <c r="J89" s="210">
        <f>BK89</f>
        <v>0</v>
      </c>
      <c r="K89" s="196"/>
      <c r="L89" s="201"/>
      <c r="M89" s="202"/>
      <c r="N89" s="203"/>
      <c r="O89" s="203"/>
      <c r="P89" s="204">
        <f>SUM(P90:P150)</f>
        <v>0</v>
      </c>
      <c r="Q89" s="203"/>
      <c r="R89" s="204">
        <f>SUM(R90:R150)</f>
        <v>175.36656324000001</v>
      </c>
      <c r="S89" s="203"/>
      <c r="T89" s="205">
        <f>SUM(T90:T150)</f>
        <v>0</v>
      </c>
      <c r="AR89" s="206" t="s">
        <v>77</v>
      </c>
      <c r="AT89" s="207" t="s">
        <v>71</v>
      </c>
      <c r="AU89" s="207" t="s">
        <v>77</v>
      </c>
      <c r="AY89" s="206" t="s">
        <v>118</v>
      </c>
      <c r="BK89" s="208">
        <f>SUM(BK90:BK150)</f>
        <v>0</v>
      </c>
    </row>
    <row r="90" s="1" customFormat="1" ht="24" customHeight="1">
      <c r="B90" s="38"/>
      <c r="C90" s="211" t="s">
        <v>77</v>
      </c>
      <c r="D90" s="211" t="s">
        <v>120</v>
      </c>
      <c r="E90" s="212" t="s">
        <v>260</v>
      </c>
      <c r="F90" s="213" t="s">
        <v>261</v>
      </c>
      <c r="G90" s="214" t="s">
        <v>254</v>
      </c>
      <c r="H90" s="215">
        <v>1</v>
      </c>
      <c r="I90" s="216"/>
      <c r="J90" s="217">
        <f>ROUND(I90*H90,2)</f>
        <v>0</v>
      </c>
      <c r="K90" s="213" t="s">
        <v>124</v>
      </c>
      <c r="L90" s="43"/>
      <c r="M90" s="218" t="s">
        <v>19</v>
      </c>
      <c r="N90" s="219" t="s">
        <v>43</v>
      </c>
      <c r="O90" s="83"/>
      <c r="P90" s="220">
        <f>O90*H90</f>
        <v>0</v>
      </c>
      <c r="Q90" s="220">
        <v>0.00064999999999999997</v>
      </c>
      <c r="R90" s="220">
        <f>Q90*H90</f>
        <v>0.00064999999999999997</v>
      </c>
      <c r="S90" s="220">
        <v>0</v>
      </c>
      <c r="T90" s="221">
        <f>S90*H90</f>
        <v>0</v>
      </c>
      <c r="AR90" s="222" t="s">
        <v>125</v>
      </c>
      <c r="AT90" s="222" t="s">
        <v>120</v>
      </c>
      <c r="AU90" s="222" t="s">
        <v>81</v>
      </c>
      <c r="AY90" s="17" t="s">
        <v>118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7" t="s">
        <v>77</v>
      </c>
      <c r="BK90" s="223">
        <f>ROUND(I90*H90,2)</f>
        <v>0</v>
      </c>
      <c r="BL90" s="17" t="s">
        <v>125</v>
      </c>
      <c r="BM90" s="222" t="s">
        <v>262</v>
      </c>
    </row>
    <row r="91" s="1" customFormat="1">
      <c r="B91" s="38"/>
      <c r="C91" s="39"/>
      <c r="D91" s="224" t="s">
        <v>127</v>
      </c>
      <c r="E91" s="39"/>
      <c r="F91" s="225" t="s">
        <v>263</v>
      </c>
      <c r="G91" s="39"/>
      <c r="H91" s="39"/>
      <c r="I91" s="135"/>
      <c r="J91" s="39"/>
      <c r="K91" s="39"/>
      <c r="L91" s="43"/>
      <c r="M91" s="226"/>
      <c r="N91" s="83"/>
      <c r="O91" s="83"/>
      <c r="P91" s="83"/>
      <c r="Q91" s="83"/>
      <c r="R91" s="83"/>
      <c r="S91" s="83"/>
      <c r="T91" s="84"/>
      <c r="AT91" s="17" t="s">
        <v>127</v>
      </c>
      <c r="AU91" s="17" t="s">
        <v>81</v>
      </c>
    </row>
    <row r="92" s="1" customFormat="1" ht="24" customHeight="1">
      <c r="B92" s="38"/>
      <c r="C92" s="211" t="s">
        <v>81</v>
      </c>
      <c r="D92" s="211" t="s">
        <v>120</v>
      </c>
      <c r="E92" s="212" t="s">
        <v>264</v>
      </c>
      <c r="F92" s="213" t="s">
        <v>265</v>
      </c>
      <c r="G92" s="214" t="s">
        <v>254</v>
      </c>
      <c r="H92" s="215">
        <v>1</v>
      </c>
      <c r="I92" s="216"/>
      <c r="J92" s="217">
        <f>ROUND(I92*H92,2)</f>
        <v>0</v>
      </c>
      <c r="K92" s="213" t="s">
        <v>124</v>
      </c>
      <c r="L92" s="43"/>
      <c r="M92" s="218" t="s">
        <v>19</v>
      </c>
      <c r="N92" s="219" t="s">
        <v>43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222" t="s">
        <v>125</v>
      </c>
      <c r="AT92" s="222" t="s">
        <v>120</v>
      </c>
      <c r="AU92" s="222" t="s">
        <v>81</v>
      </c>
      <c r="AY92" s="17" t="s">
        <v>118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7" t="s">
        <v>77</v>
      </c>
      <c r="BK92" s="223">
        <f>ROUND(I92*H92,2)</f>
        <v>0</v>
      </c>
      <c r="BL92" s="17" t="s">
        <v>125</v>
      </c>
      <c r="BM92" s="222" t="s">
        <v>266</v>
      </c>
    </row>
    <row r="93" s="1" customFormat="1">
      <c r="B93" s="38"/>
      <c r="C93" s="39"/>
      <c r="D93" s="224" t="s">
        <v>127</v>
      </c>
      <c r="E93" s="39"/>
      <c r="F93" s="225" t="s">
        <v>263</v>
      </c>
      <c r="G93" s="39"/>
      <c r="H93" s="39"/>
      <c r="I93" s="135"/>
      <c r="J93" s="39"/>
      <c r="K93" s="39"/>
      <c r="L93" s="43"/>
      <c r="M93" s="226"/>
      <c r="N93" s="83"/>
      <c r="O93" s="83"/>
      <c r="P93" s="83"/>
      <c r="Q93" s="83"/>
      <c r="R93" s="83"/>
      <c r="S93" s="83"/>
      <c r="T93" s="84"/>
      <c r="AT93" s="17" t="s">
        <v>127</v>
      </c>
      <c r="AU93" s="17" t="s">
        <v>81</v>
      </c>
    </row>
    <row r="94" s="1" customFormat="1" ht="16.5" customHeight="1">
      <c r="B94" s="38"/>
      <c r="C94" s="211" t="s">
        <v>84</v>
      </c>
      <c r="D94" s="211" t="s">
        <v>120</v>
      </c>
      <c r="E94" s="212" t="s">
        <v>267</v>
      </c>
      <c r="F94" s="213" t="s">
        <v>268</v>
      </c>
      <c r="G94" s="214" t="s">
        <v>269</v>
      </c>
      <c r="H94" s="215">
        <v>100</v>
      </c>
      <c r="I94" s="216"/>
      <c r="J94" s="217">
        <f>ROUND(I94*H94,2)</f>
        <v>0</v>
      </c>
      <c r="K94" s="213" t="s">
        <v>124</v>
      </c>
      <c r="L94" s="43"/>
      <c r="M94" s="218" t="s">
        <v>19</v>
      </c>
      <c r="N94" s="219" t="s">
        <v>43</v>
      </c>
      <c r="O94" s="83"/>
      <c r="P94" s="220">
        <f>O94*H94</f>
        <v>0</v>
      </c>
      <c r="Q94" s="220">
        <v>0.00055000000000000003</v>
      </c>
      <c r="R94" s="220">
        <f>Q94*H94</f>
        <v>0.055</v>
      </c>
      <c r="S94" s="220">
        <v>0</v>
      </c>
      <c r="T94" s="221">
        <f>S94*H94</f>
        <v>0</v>
      </c>
      <c r="AR94" s="222" t="s">
        <v>125</v>
      </c>
      <c r="AT94" s="222" t="s">
        <v>120</v>
      </c>
      <c r="AU94" s="222" t="s">
        <v>81</v>
      </c>
      <c r="AY94" s="17" t="s">
        <v>118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7" t="s">
        <v>77</v>
      </c>
      <c r="BK94" s="223">
        <f>ROUND(I94*H94,2)</f>
        <v>0</v>
      </c>
      <c r="BL94" s="17" t="s">
        <v>125</v>
      </c>
      <c r="BM94" s="222" t="s">
        <v>270</v>
      </c>
    </row>
    <row r="95" s="1" customFormat="1">
      <c r="B95" s="38"/>
      <c r="C95" s="39"/>
      <c r="D95" s="224" t="s">
        <v>127</v>
      </c>
      <c r="E95" s="39"/>
      <c r="F95" s="225" t="s">
        <v>263</v>
      </c>
      <c r="G95" s="39"/>
      <c r="H95" s="39"/>
      <c r="I95" s="135"/>
      <c r="J95" s="39"/>
      <c r="K95" s="39"/>
      <c r="L95" s="43"/>
      <c r="M95" s="226"/>
      <c r="N95" s="83"/>
      <c r="O95" s="83"/>
      <c r="P95" s="83"/>
      <c r="Q95" s="83"/>
      <c r="R95" s="83"/>
      <c r="S95" s="83"/>
      <c r="T95" s="84"/>
      <c r="AT95" s="17" t="s">
        <v>127</v>
      </c>
      <c r="AU95" s="17" t="s">
        <v>81</v>
      </c>
    </row>
    <row r="96" s="1" customFormat="1" ht="16.5" customHeight="1">
      <c r="B96" s="38"/>
      <c r="C96" s="211" t="s">
        <v>125</v>
      </c>
      <c r="D96" s="211" t="s">
        <v>120</v>
      </c>
      <c r="E96" s="212" t="s">
        <v>271</v>
      </c>
      <c r="F96" s="213" t="s">
        <v>272</v>
      </c>
      <c r="G96" s="214" t="s">
        <v>269</v>
      </c>
      <c r="H96" s="215">
        <v>100</v>
      </c>
      <c r="I96" s="216"/>
      <c r="J96" s="217">
        <f>ROUND(I96*H96,2)</f>
        <v>0</v>
      </c>
      <c r="K96" s="213" t="s">
        <v>124</v>
      </c>
      <c r="L96" s="43"/>
      <c r="M96" s="218" t="s">
        <v>19</v>
      </c>
      <c r="N96" s="219" t="s">
        <v>43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222" t="s">
        <v>125</v>
      </c>
      <c r="AT96" s="222" t="s">
        <v>120</v>
      </c>
      <c r="AU96" s="222" t="s">
        <v>81</v>
      </c>
      <c r="AY96" s="17" t="s">
        <v>118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7" t="s">
        <v>77</v>
      </c>
      <c r="BK96" s="223">
        <f>ROUND(I96*H96,2)</f>
        <v>0</v>
      </c>
      <c r="BL96" s="17" t="s">
        <v>125</v>
      </c>
      <c r="BM96" s="222" t="s">
        <v>273</v>
      </c>
    </row>
    <row r="97" s="1" customFormat="1">
      <c r="B97" s="38"/>
      <c r="C97" s="39"/>
      <c r="D97" s="224" t="s">
        <v>127</v>
      </c>
      <c r="E97" s="39"/>
      <c r="F97" s="225" t="s">
        <v>263</v>
      </c>
      <c r="G97" s="39"/>
      <c r="H97" s="39"/>
      <c r="I97" s="135"/>
      <c r="J97" s="39"/>
      <c r="K97" s="39"/>
      <c r="L97" s="43"/>
      <c r="M97" s="226"/>
      <c r="N97" s="83"/>
      <c r="O97" s="83"/>
      <c r="P97" s="83"/>
      <c r="Q97" s="83"/>
      <c r="R97" s="83"/>
      <c r="S97" s="83"/>
      <c r="T97" s="84"/>
      <c r="AT97" s="17" t="s">
        <v>127</v>
      </c>
      <c r="AU97" s="17" t="s">
        <v>81</v>
      </c>
    </row>
    <row r="98" s="1" customFormat="1" ht="24" customHeight="1">
      <c r="B98" s="38"/>
      <c r="C98" s="211" t="s">
        <v>144</v>
      </c>
      <c r="D98" s="211" t="s">
        <v>120</v>
      </c>
      <c r="E98" s="212" t="s">
        <v>274</v>
      </c>
      <c r="F98" s="213" t="s">
        <v>275</v>
      </c>
      <c r="G98" s="214" t="s">
        <v>137</v>
      </c>
      <c r="H98" s="215">
        <v>9.2639999999999993</v>
      </c>
      <c r="I98" s="216"/>
      <c r="J98" s="217">
        <f>ROUND(I98*H98,2)</f>
        <v>0</v>
      </c>
      <c r="K98" s="213" t="s">
        <v>124</v>
      </c>
      <c r="L98" s="43"/>
      <c r="M98" s="218" t="s">
        <v>19</v>
      </c>
      <c r="N98" s="219" t="s">
        <v>43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AR98" s="222" t="s">
        <v>125</v>
      </c>
      <c r="AT98" s="222" t="s">
        <v>120</v>
      </c>
      <c r="AU98" s="222" t="s">
        <v>81</v>
      </c>
      <c r="AY98" s="17" t="s">
        <v>118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7" t="s">
        <v>77</v>
      </c>
      <c r="BK98" s="223">
        <f>ROUND(I98*H98,2)</f>
        <v>0</v>
      </c>
      <c r="BL98" s="17" t="s">
        <v>125</v>
      </c>
      <c r="BM98" s="222" t="s">
        <v>276</v>
      </c>
    </row>
    <row r="99" s="1" customFormat="1">
      <c r="B99" s="38"/>
      <c r="C99" s="39"/>
      <c r="D99" s="224" t="s">
        <v>127</v>
      </c>
      <c r="E99" s="39"/>
      <c r="F99" s="225" t="s">
        <v>277</v>
      </c>
      <c r="G99" s="39"/>
      <c r="H99" s="39"/>
      <c r="I99" s="135"/>
      <c r="J99" s="39"/>
      <c r="K99" s="39"/>
      <c r="L99" s="43"/>
      <c r="M99" s="226"/>
      <c r="N99" s="83"/>
      <c r="O99" s="83"/>
      <c r="P99" s="83"/>
      <c r="Q99" s="83"/>
      <c r="R99" s="83"/>
      <c r="S99" s="83"/>
      <c r="T99" s="84"/>
      <c r="AT99" s="17" t="s">
        <v>127</v>
      </c>
      <c r="AU99" s="17" t="s">
        <v>81</v>
      </c>
    </row>
    <row r="100" s="12" customFormat="1">
      <c r="B100" s="227"/>
      <c r="C100" s="228"/>
      <c r="D100" s="224" t="s">
        <v>133</v>
      </c>
      <c r="E100" s="228"/>
      <c r="F100" s="230" t="s">
        <v>278</v>
      </c>
      <c r="G100" s="228"/>
      <c r="H100" s="231">
        <v>9.2639999999999993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133</v>
      </c>
      <c r="AU100" s="237" t="s">
        <v>81</v>
      </c>
      <c r="AV100" s="12" t="s">
        <v>81</v>
      </c>
      <c r="AW100" s="12" t="s">
        <v>4</v>
      </c>
      <c r="AX100" s="12" t="s">
        <v>77</v>
      </c>
      <c r="AY100" s="237" t="s">
        <v>118</v>
      </c>
    </row>
    <row r="101" s="1" customFormat="1" ht="24" customHeight="1">
      <c r="B101" s="38"/>
      <c r="C101" s="211" t="s">
        <v>149</v>
      </c>
      <c r="D101" s="211" t="s">
        <v>120</v>
      </c>
      <c r="E101" s="212" t="s">
        <v>279</v>
      </c>
      <c r="F101" s="213" t="s">
        <v>280</v>
      </c>
      <c r="G101" s="214" t="s">
        <v>137</v>
      </c>
      <c r="H101" s="215">
        <v>185.286</v>
      </c>
      <c r="I101" s="216"/>
      <c r="J101" s="217">
        <f>ROUND(I101*H101,2)</f>
        <v>0</v>
      </c>
      <c r="K101" s="213" t="s">
        <v>124</v>
      </c>
      <c r="L101" s="43"/>
      <c r="M101" s="218" t="s">
        <v>19</v>
      </c>
      <c r="N101" s="219" t="s">
        <v>43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222" t="s">
        <v>125</v>
      </c>
      <c r="AT101" s="222" t="s">
        <v>120</v>
      </c>
      <c r="AU101" s="222" t="s">
        <v>81</v>
      </c>
      <c r="AY101" s="17" t="s">
        <v>118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7" t="s">
        <v>77</v>
      </c>
      <c r="BK101" s="223">
        <f>ROUND(I101*H101,2)</f>
        <v>0</v>
      </c>
      <c r="BL101" s="17" t="s">
        <v>125</v>
      </c>
      <c r="BM101" s="222" t="s">
        <v>281</v>
      </c>
    </row>
    <row r="102" s="1" customFormat="1">
      <c r="B102" s="38"/>
      <c r="C102" s="39"/>
      <c r="D102" s="224" t="s">
        <v>127</v>
      </c>
      <c r="E102" s="39"/>
      <c r="F102" s="225" t="s">
        <v>282</v>
      </c>
      <c r="G102" s="39"/>
      <c r="H102" s="39"/>
      <c r="I102" s="135"/>
      <c r="J102" s="39"/>
      <c r="K102" s="39"/>
      <c r="L102" s="43"/>
      <c r="M102" s="226"/>
      <c r="N102" s="83"/>
      <c r="O102" s="83"/>
      <c r="P102" s="83"/>
      <c r="Q102" s="83"/>
      <c r="R102" s="83"/>
      <c r="S102" s="83"/>
      <c r="T102" s="84"/>
      <c r="AT102" s="17" t="s">
        <v>127</v>
      </c>
      <c r="AU102" s="17" t="s">
        <v>81</v>
      </c>
    </row>
    <row r="103" s="12" customFormat="1">
      <c r="B103" s="227"/>
      <c r="C103" s="228"/>
      <c r="D103" s="224" t="s">
        <v>133</v>
      </c>
      <c r="E103" s="229" t="s">
        <v>19</v>
      </c>
      <c r="F103" s="230" t="s">
        <v>283</v>
      </c>
      <c r="G103" s="228"/>
      <c r="H103" s="231">
        <v>116.13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133</v>
      </c>
      <c r="AU103" s="237" t="s">
        <v>81</v>
      </c>
      <c r="AV103" s="12" t="s">
        <v>81</v>
      </c>
      <c r="AW103" s="12" t="s">
        <v>33</v>
      </c>
      <c r="AX103" s="12" t="s">
        <v>72</v>
      </c>
      <c r="AY103" s="237" t="s">
        <v>118</v>
      </c>
    </row>
    <row r="104" s="12" customFormat="1">
      <c r="B104" s="227"/>
      <c r="C104" s="228"/>
      <c r="D104" s="224" t="s">
        <v>133</v>
      </c>
      <c r="E104" s="229" t="s">
        <v>19</v>
      </c>
      <c r="F104" s="230" t="s">
        <v>284</v>
      </c>
      <c r="G104" s="228"/>
      <c r="H104" s="231">
        <v>69.156000000000006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133</v>
      </c>
      <c r="AU104" s="237" t="s">
        <v>81</v>
      </c>
      <c r="AV104" s="12" t="s">
        <v>81</v>
      </c>
      <c r="AW104" s="12" t="s">
        <v>33</v>
      </c>
      <c r="AX104" s="12" t="s">
        <v>72</v>
      </c>
      <c r="AY104" s="237" t="s">
        <v>118</v>
      </c>
    </row>
    <row r="105" s="13" customFormat="1">
      <c r="B105" s="248"/>
      <c r="C105" s="249"/>
      <c r="D105" s="224" t="s">
        <v>133</v>
      </c>
      <c r="E105" s="250" t="s">
        <v>19</v>
      </c>
      <c r="F105" s="251" t="s">
        <v>195</v>
      </c>
      <c r="G105" s="249"/>
      <c r="H105" s="252">
        <v>185.286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AT105" s="258" t="s">
        <v>133</v>
      </c>
      <c r="AU105" s="258" t="s">
        <v>81</v>
      </c>
      <c r="AV105" s="13" t="s">
        <v>125</v>
      </c>
      <c r="AW105" s="13" t="s">
        <v>33</v>
      </c>
      <c r="AX105" s="13" t="s">
        <v>77</v>
      </c>
      <c r="AY105" s="258" t="s">
        <v>118</v>
      </c>
    </row>
    <row r="106" s="1" customFormat="1" ht="24" customHeight="1">
      <c r="B106" s="38"/>
      <c r="C106" s="211" t="s">
        <v>154</v>
      </c>
      <c r="D106" s="211" t="s">
        <v>120</v>
      </c>
      <c r="E106" s="212" t="s">
        <v>285</v>
      </c>
      <c r="F106" s="213" t="s">
        <v>286</v>
      </c>
      <c r="G106" s="214" t="s">
        <v>137</v>
      </c>
      <c r="H106" s="215">
        <v>185.286</v>
      </c>
      <c r="I106" s="216"/>
      <c r="J106" s="217">
        <f>ROUND(I106*H106,2)</f>
        <v>0</v>
      </c>
      <c r="K106" s="213" t="s">
        <v>124</v>
      </c>
      <c r="L106" s="43"/>
      <c r="M106" s="218" t="s">
        <v>19</v>
      </c>
      <c r="N106" s="219" t="s">
        <v>43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222" t="s">
        <v>125</v>
      </c>
      <c r="AT106" s="222" t="s">
        <v>120</v>
      </c>
      <c r="AU106" s="222" t="s">
        <v>81</v>
      </c>
      <c r="AY106" s="17" t="s">
        <v>118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7" t="s">
        <v>77</v>
      </c>
      <c r="BK106" s="223">
        <f>ROUND(I106*H106,2)</f>
        <v>0</v>
      </c>
      <c r="BL106" s="17" t="s">
        <v>125</v>
      </c>
      <c r="BM106" s="222" t="s">
        <v>287</v>
      </c>
    </row>
    <row r="107" s="1" customFormat="1">
      <c r="B107" s="38"/>
      <c r="C107" s="39"/>
      <c r="D107" s="224" t="s">
        <v>127</v>
      </c>
      <c r="E107" s="39"/>
      <c r="F107" s="225" t="s">
        <v>282</v>
      </c>
      <c r="G107" s="39"/>
      <c r="H107" s="39"/>
      <c r="I107" s="135"/>
      <c r="J107" s="39"/>
      <c r="K107" s="39"/>
      <c r="L107" s="43"/>
      <c r="M107" s="226"/>
      <c r="N107" s="83"/>
      <c r="O107" s="83"/>
      <c r="P107" s="83"/>
      <c r="Q107" s="83"/>
      <c r="R107" s="83"/>
      <c r="S107" s="83"/>
      <c r="T107" s="84"/>
      <c r="AT107" s="17" t="s">
        <v>127</v>
      </c>
      <c r="AU107" s="17" t="s">
        <v>81</v>
      </c>
    </row>
    <row r="108" s="1" customFormat="1" ht="16.5" customHeight="1">
      <c r="B108" s="38"/>
      <c r="C108" s="211" t="s">
        <v>159</v>
      </c>
      <c r="D108" s="211" t="s">
        <v>120</v>
      </c>
      <c r="E108" s="212" t="s">
        <v>288</v>
      </c>
      <c r="F108" s="213" t="s">
        <v>289</v>
      </c>
      <c r="G108" s="214" t="s">
        <v>123</v>
      </c>
      <c r="H108" s="215">
        <v>123.524</v>
      </c>
      <c r="I108" s="216"/>
      <c r="J108" s="217">
        <f>ROUND(I108*H108,2)</f>
        <v>0</v>
      </c>
      <c r="K108" s="213" t="s">
        <v>124</v>
      </c>
      <c r="L108" s="43"/>
      <c r="M108" s="218" t="s">
        <v>19</v>
      </c>
      <c r="N108" s="219" t="s">
        <v>43</v>
      </c>
      <c r="O108" s="83"/>
      <c r="P108" s="220">
        <f>O108*H108</f>
        <v>0</v>
      </c>
      <c r="Q108" s="220">
        <v>0.0020100000000000001</v>
      </c>
      <c r="R108" s="220">
        <f>Q108*H108</f>
        <v>0.24828324000000002</v>
      </c>
      <c r="S108" s="220">
        <v>0</v>
      </c>
      <c r="T108" s="221">
        <f>S108*H108</f>
        <v>0</v>
      </c>
      <c r="AR108" s="222" t="s">
        <v>125</v>
      </c>
      <c r="AT108" s="222" t="s">
        <v>120</v>
      </c>
      <c r="AU108" s="222" t="s">
        <v>81</v>
      </c>
      <c r="AY108" s="17" t="s">
        <v>118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7" t="s">
        <v>77</v>
      </c>
      <c r="BK108" s="223">
        <f>ROUND(I108*H108,2)</f>
        <v>0</v>
      </c>
      <c r="BL108" s="17" t="s">
        <v>125</v>
      </c>
      <c r="BM108" s="222" t="s">
        <v>290</v>
      </c>
    </row>
    <row r="109" s="1" customFormat="1">
      <c r="B109" s="38"/>
      <c r="C109" s="39"/>
      <c r="D109" s="224" t="s">
        <v>127</v>
      </c>
      <c r="E109" s="39"/>
      <c r="F109" s="225" t="s">
        <v>291</v>
      </c>
      <c r="G109" s="39"/>
      <c r="H109" s="39"/>
      <c r="I109" s="135"/>
      <c r="J109" s="39"/>
      <c r="K109" s="39"/>
      <c r="L109" s="43"/>
      <c r="M109" s="226"/>
      <c r="N109" s="83"/>
      <c r="O109" s="83"/>
      <c r="P109" s="83"/>
      <c r="Q109" s="83"/>
      <c r="R109" s="83"/>
      <c r="S109" s="83"/>
      <c r="T109" s="84"/>
      <c r="AT109" s="17" t="s">
        <v>127</v>
      </c>
      <c r="AU109" s="17" t="s">
        <v>81</v>
      </c>
    </row>
    <row r="110" s="12" customFormat="1">
      <c r="B110" s="227"/>
      <c r="C110" s="228"/>
      <c r="D110" s="224" t="s">
        <v>133</v>
      </c>
      <c r="E110" s="229" t="s">
        <v>19</v>
      </c>
      <c r="F110" s="230" t="s">
        <v>292</v>
      </c>
      <c r="G110" s="228"/>
      <c r="H110" s="231">
        <v>77.420000000000002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133</v>
      </c>
      <c r="AU110" s="237" t="s">
        <v>81</v>
      </c>
      <c r="AV110" s="12" t="s">
        <v>81</v>
      </c>
      <c r="AW110" s="12" t="s">
        <v>33</v>
      </c>
      <c r="AX110" s="12" t="s">
        <v>72</v>
      </c>
      <c r="AY110" s="237" t="s">
        <v>118</v>
      </c>
    </row>
    <row r="111" s="12" customFormat="1">
      <c r="B111" s="227"/>
      <c r="C111" s="228"/>
      <c r="D111" s="224" t="s">
        <v>133</v>
      </c>
      <c r="E111" s="229" t="s">
        <v>19</v>
      </c>
      <c r="F111" s="230" t="s">
        <v>293</v>
      </c>
      <c r="G111" s="228"/>
      <c r="H111" s="231">
        <v>46.103999999999999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133</v>
      </c>
      <c r="AU111" s="237" t="s">
        <v>81</v>
      </c>
      <c r="AV111" s="12" t="s">
        <v>81</v>
      </c>
      <c r="AW111" s="12" t="s">
        <v>33</v>
      </c>
      <c r="AX111" s="12" t="s">
        <v>72</v>
      </c>
      <c r="AY111" s="237" t="s">
        <v>118</v>
      </c>
    </row>
    <row r="112" s="13" customFormat="1">
      <c r="B112" s="248"/>
      <c r="C112" s="249"/>
      <c r="D112" s="224" t="s">
        <v>133</v>
      </c>
      <c r="E112" s="250" t="s">
        <v>19</v>
      </c>
      <c r="F112" s="251" t="s">
        <v>195</v>
      </c>
      <c r="G112" s="249"/>
      <c r="H112" s="252">
        <v>123.524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133</v>
      </c>
      <c r="AU112" s="258" t="s">
        <v>81</v>
      </c>
      <c r="AV112" s="13" t="s">
        <v>125</v>
      </c>
      <c r="AW112" s="13" t="s">
        <v>33</v>
      </c>
      <c r="AX112" s="13" t="s">
        <v>77</v>
      </c>
      <c r="AY112" s="258" t="s">
        <v>118</v>
      </c>
    </row>
    <row r="113" s="1" customFormat="1" ht="24" customHeight="1">
      <c r="B113" s="38"/>
      <c r="C113" s="211" t="s">
        <v>166</v>
      </c>
      <c r="D113" s="211" t="s">
        <v>120</v>
      </c>
      <c r="E113" s="212" t="s">
        <v>294</v>
      </c>
      <c r="F113" s="213" t="s">
        <v>295</v>
      </c>
      <c r="G113" s="214" t="s">
        <v>123</v>
      </c>
      <c r="H113" s="215">
        <v>123.524</v>
      </c>
      <c r="I113" s="216"/>
      <c r="J113" s="217">
        <f>ROUND(I113*H113,2)</f>
        <v>0</v>
      </c>
      <c r="K113" s="213" t="s">
        <v>124</v>
      </c>
      <c r="L113" s="43"/>
      <c r="M113" s="218" t="s">
        <v>19</v>
      </c>
      <c r="N113" s="219" t="s">
        <v>43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22" t="s">
        <v>125</v>
      </c>
      <c r="AT113" s="222" t="s">
        <v>120</v>
      </c>
      <c r="AU113" s="222" t="s">
        <v>81</v>
      </c>
      <c r="AY113" s="17" t="s">
        <v>118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7" t="s">
        <v>77</v>
      </c>
      <c r="BK113" s="223">
        <f>ROUND(I113*H113,2)</f>
        <v>0</v>
      </c>
      <c r="BL113" s="17" t="s">
        <v>125</v>
      </c>
      <c r="BM113" s="222" t="s">
        <v>296</v>
      </c>
    </row>
    <row r="114" s="1" customFormat="1" ht="24" customHeight="1">
      <c r="B114" s="38"/>
      <c r="C114" s="211" t="s">
        <v>172</v>
      </c>
      <c r="D114" s="211" t="s">
        <v>120</v>
      </c>
      <c r="E114" s="212" t="s">
        <v>145</v>
      </c>
      <c r="F114" s="213" t="s">
        <v>146</v>
      </c>
      <c r="G114" s="214" t="s">
        <v>137</v>
      </c>
      <c r="H114" s="215">
        <v>88.956000000000003</v>
      </c>
      <c r="I114" s="216"/>
      <c r="J114" s="217">
        <f>ROUND(I114*H114,2)</f>
        <v>0</v>
      </c>
      <c r="K114" s="213" t="s">
        <v>124</v>
      </c>
      <c r="L114" s="43"/>
      <c r="M114" s="218" t="s">
        <v>19</v>
      </c>
      <c r="N114" s="219" t="s">
        <v>43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222" t="s">
        <v>125</v>
      </c>
      <c r="AT114" s="222" t="s">
        <v>120</v>
      </c>
      <c r="AU114" s="222" t="s">
        <v>81</v>
      </c>
      <c r="AY114" s="17" t="s">
        <v>118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7" t="s">
        <v>77</v>
      </c>
      <c r="BK114" s="223">
        <f>ROUND(I114*H114,2)</f>
        <v>0</v>
      </c>
      <c r="BL114" s="17" t="s">
        <v>125</v>
      </c>
      <c r="BM114" s="222" t="s">
        <v>297</v>
      </c>
    </row>
    <row r="115" s="1" customFormat="1">
      <c r="B115" s="38"/>
      <c r="C115" s="39"/>
      <c r="D115" s="224" t="s">
        <v>127</v>
      </c>
      <c r="E115" s="39"/>
      <c r="F115" s="225" t="s">
        <v>148</v>
      </c>
      <c r="G115" s="39"/>
      <c r="H115" s="39"/>
      <c r="I115" s="135"/>
      <c r="J115" s="39"/>
      <c r="K115" s="39"/>
      <c r="L115" s="43"/>
      <c r="M115" s="226"/>
      <c r="N115" s="83"/>
      <c r="O115" s="83"/>
      <c r="P115" s="83"/>
      <c r="Q115" s="83"/>
      <c r="R115" s="83"/>
      <c r="S115" s="83"/>
      <c r="T115" s="84"/>
      <c r="AT115" s="17" t="s">
        <v>127</v>
      </c>
      <c r="AU115" s="17" t="s">
        <v>81</v>
      </c>
    </row>
    <row r="116" s="12" customFormat="1">
      <c r="B116" s="227"/>
      <c r="C116" s="228"/>
      <c r="D116" s="224" t="s">
        <v>133</v>
      </c>
      <c r="E116" s="229" t="s">
        <v>19</v>
      </c>
      <c r="F116" s="230" t="s">
        <v>298</v>
      </c>
      <c r="G116" s="228"/>
      <c r="H116" s="231">
        <v>29.039999999999999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133</v>
      </c>
      <c r="AU116" s="237" t="s">
        <v>81</v>
      </c>
      <c r="AV116" s="12" t="s">
        <v>81</v>
      </c>
      <c r="AW116" s="12" t="s">
        <v>33</v>
      </c>
      <c r="AX116" s="12" t="s">
        <v>72</v>
      </c>
      <c r="AY116" s="237" t="s">
        <v>118</v>
      </c>
    </row>
    <row r="117" s="12" customFormat="1">
      <c r="B117" s="227"/>
      <c r="C117" s="228"/>
      <c r="D117" s="224" t="s">
        <v>133</v>
      </c>
      <c r="E117" s="229" t="s">
        <v>19</v>
      </c>
      <c r="F117" s="230" t="s">
        <v>299</v>
      </c>
      <c r="G117" s="228"/>
      <c r="H117" s="231">
        <v>59.915999999999997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133</v>
      </c>
      <c r="AU117" s="237" t="s">
        <v>81</v>
      </c>
      <c r="AV117" s="12" t="s">
        <v>81</v>
      </c>
      <c r="AW117" s="12" t="s">
        <v>33</v>
      </c>
      <c r="AX117" s="12" t="s">
        <v>72</v>
      </c>
      <c r="AY117" s="237" t="s">
        <v>118</v>
      </c>
    </row>
    <row r="118" s="13" customFormat="1">
      <c r="B118" s="248"/>
      <c r="C118" s="249"/>
      <c r="D118" s="224" t="s">
        <v>133</v>
      </c>
      <c r="E118" s="250" t="s">
        <v>19</v>
      </c>
      <c r="F118" s="251" t="s">
        <v>195</v>
      </c>
      <c r="G118" s="249"/>
      <c r="H118" s="252">
        <v>88.955999999999989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133</v>
      </c>
      <c r="AU118" s="258" t="s">
        <v>81</v>
      </c>
      <c r="AV118" s="13" t="s">
        <v>125</v>
      </c>
      <c r="AW118" s="13" t="s">
        <v>33</v>
      </c>
      <c r="AX118" s="13" t="s">
        <v>77</v>
      </c>
      <c r="AY118" s="258" t="s">
        <v>118</v>
      </c>
    </row>
    <row r="119" s="1" customFormat="1" ht="36" customHeight="1">
      <c r="B119" s="38"/>
      <c r="C119" s="211" t="s">
        <v>176</v>
      </c>
      <c r="D119" s="211" t="s">
        <v>120</v>
      </c>
      <c r="E119" s="212" t="s">
        <v>150</v>
      </c>
      <c r="F119" s="213" t="s">
        <v>151</v>
      </c>
      <c r="G119" s="214" t="s">
        <v>137</v>
      </c>
      <c r="H119" s="215">
        <v>444.77999999999997</v>
      </c>
      <c r="I119" s="216"/>
      <c r="J119" s="217">
        <f>ROUND(I119*H119,2)</f>
        <v>0</v>
      </c>
      <c r="K119" s="213" t="s">
        <v>124</v>
      </c>
      <c r="L119" s="43"/>
      <c r="M119" s="218" t="s">
        <v>19</v>
      </c>
      <c r="N119" s="219" t="s">
        <v>43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222" t="s">
        <v>125</v>
      </c>
      <c r="AT119" s="222" t="s">
        <v>120</v>
      </c>
      <c r="AU119" s="222" t="s">
        <v>81</v>
      </c>
      <c r="AY119" s="17" t="s">
        <v>118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7" t="s">
        <v>77</v>
      </c>
      <c r="BK119" s="223">
        <f>ROUND(I119*H119,2)</f>
        <v>0</v>
      </c>
      <c r="BL119" s="17" t="s">
        <v>125</v>
      </c>
      <c r="BM119" s="222" t="s">
        <v>300</v>
      </c>
    </row>
    <row r="120" s="1" customFormat="1">
      <c r="B120" s="38"/>
      <c r="C120" s="39"/>
      <c r="D120" s="224" t="s">
        <v>127</v>
      </c>
      <c r="E120" s="39"/>
      <c r="F120" s="225" t="s">
        <v>148</v>
      </c>
      <c r="G120" s="39"/>
      <c r="H120" s="39"/>
      <c r="I120" s="135"/>
      <c r="J120" s="39"/>
      <c r="K120" s="39"/>
      <c r="L120" s="43"/>
      <c r="M120" s="226"/>
      <c r="N120" s="83"/>
      <c r="O120" s="83"/>
      <c r="P120" s="83"/>
      <c r="Q120" s="83"/>
      <c r="R120" s="83"/>
      <c r="S120" s="83"/>
      <c r="T120" s="84"/>
      <c r="AT120" s="17" t="s">
        <v>127</v>
      </c>
      <c r="AU120" s="17" t="s">
        <v>81</v>
      </c>
    </row>
    <row r="121" s="12" customFormat="1">
      <c r="B121" s="227"/>
      <c r="C121" s="228"/>
      <c r="D121" s="224" t="s">
        <v>133</v>
      </c>
      <c r="E121" s="228"/>
      <c r="F121" s="230" t="s">
        <v>301</v>
      </c>
      <c r="G121" s="228"/>
      <c r="H121" s="231">
        <v>444.77999999999997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133</v>
      </c>
      <c r="AU121" s="237" t="s">
        <v>81</v>
      </c>
      <c r="AV121" s="12" t="s">
        <v>81</v>
      </c>
      <c r="AW121" s="12" t="s">
        <v>4</v>
      </c>
      <c r="AX121" s="12" t="s">
        <v>77</v>
      </c>
      <c r="AY121" s="237" t="s">
        <v>118</v>
      </c>
    </row>
    <row r="122" s="1" customFormat="1" ht="16.5" customHeight="1">
      <c r="B122" s="38"/>
      <c r="C122" s="211" t="s">
        <v>180</v>
      </c>
      <c r="D122" s="211" t="s">
        <v>120</v>
      </c>
      <c r="E122" s="212" t="s">
        <v>155</v>
      </c>
      <c r="F122" s="213" t="s">
        <v>156</v>
      </c>
      <c r="G122" s="214" t="s">
        <v>137</v>
      </c>
      <c r="H122" s="215">
        <v>88.956000000000003</v>
      </c>
      <c r="I122" s="216"/>
      <c r="J122" s="217">
        <f>ROUND(I122*H122,2)</f>
        <v>0</v>
      </c>
      <c r="K122" s="213" t="s">
        <v>124</v>
      </c>
      <c r="L122" s="43"/>
      <c r="M122" s="218" t="s">
        <v>19</v>
      </c>
      <c r="N122" s="219" t="s">
        <v>43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22" t="s">
        <v>125</v>
      </c>
      <c r="AT122" s="222" t="s">
        <v>120</v>
      </c>
      <c r="AU122" s="222" t="s">
        <v>81</v>
      </c>
      <c r="AY122" s="17" t="s">
        <v>118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7" t="s">
        <v>77</v>
      </c>
      <c r="BK122" s="223">
        <f>ROUND(I122*H122,2)</f>
        <v>0</v>
      </c>
      <c r="BL122" s="17" t="s">
        <v>125</v>
      </c>
      <c r="BM122" s="222" t="s">
        <v>302</v>
      </c>
    </row>
    <row r="123" s="1" customFormat="1">
      <c r="B123" s="38"/>
      <c r="C123" s="39"/>
      <c r="D123" s="224" t="s">
        <v>127</v>
      </c>
      <c r="E123" s="39"/>
      <c r="F123" s="225" t="s">
        <v>158</v>
      </c>
      <c r="G123" s="39"/>
      <c r="H123" s="39"/>
      <c r="I123" s="135"/>
      <c r="J123" s="39"/>
      <c r="K123" s="39"/>
      <c r="L123" s="43"/>
      <c r="M123" s="226"/>
      <c r="N123" s="83"/>
      <c r="O123" s="83"/>
      <c r="P123" s="83"/>
      <c r="Q123" s="83"/>
      <c r="R123" s="83"/>
      <c r="S123" s="83"/>
      <c r="T123" s="84"/>
      <c r="AT123" s="17" t="s">
        <v>127</v>
      </c>
      <c r="AU123" s="17" t="s">
        <v>81</v>
      </c>
    </row>
    <row r="124" s="1" customFormat="1" ht="16.5" customHeight="1">
      <c r="B124" s="38"/>
      <c r="C124" s="238" t="s">
        <v>184</v>
      </c>
      <c r="D124" s="238" t="s">
        <v>160</v>
      </c>
      <c r="E124" s="239" t="s">
        <v>161</v>
      </c>
      <c r="F124" s="240" t="s">
        <v>162</v>
      </c>
      <c r="G124" s="241" t="s">
        <v>163</v>
      </c>
      <c r="H124" s="242">
        <v>142.33000000000001</v>
      </c>
      <c r="I124" s="243"/>
      <c r="J124" s="244">
        <f>ROUND(I124*H124,2)</f>
        <v>0</v>
      </c>
      <c r="K124" s="240" t="s">
        <v>124</v>
      </c>
      <c r="L124" s="245"/>
      <c r="M124" s="246" t="s">
        <v>19</v>
      </c>
      <c r="N124" s="247" t="s">
        <v>43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AR124" s="222" t="s">
        <v>159</v>
      </c>
      <c r="AT124" s="222" t="s">
        <v>160</v>
      </c>
      <c r="AU124" s="222" t="s">
        <v>81</v>
      </c>
      <c r="AY124" s="17" t="s">
        <v>118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77</v>
      </c>
      <c r="BK124" s="223">
        <f>ROUND(I124*H124,2)</f>
        <v>0</v>
      </c>
      <c r="BL124" s="17" t="s">
        <v>125</v>
      </c>
      <c r="BM124" s="222" t="s">
        <v>303</v>
      </c>
    </row>
    <row r="125" s="12" customFormat="1">
      <c r="B125" s="227"/>
      <c r="C125" s="228"/>
      <c r="D125" s="224" t="s">
        <v>133</v>
      </c>
      <c r="E125" s="228"/>
      <c r="F125" s="230" t="s">
        <v>304</v>
      </c>
      <c r="G125" s="228"/>
      <c r="H125" s="231">
        <v>142.33000000000001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133</v>
      </c>
      <c r="AU125" s="237" t="s">
        <v>81</v>
      </c>
      <c r="AV125" s="12" t="s">
        <v>81</v>
      </c>
      <c r="AW125" s="12" t="s">
        <v>4</v>
      </c>
      <c r="AX125" s="12" t="s">
        <v>77</v>
      </c>
      <c r="AY125" s="237" t="s">
        <v>118</v>
      </c>
    </row>
    <row r="126" s="1" customFormat="1" ht="24" customHeight="1">
      <c r="B126" s="38"/>
      <c r="C126" s="211" t="s">
        <v>189</v>
      </c>
      <c r="D126" s="211" t="s">
        <v>120</v>
      </c>
      <c r="E126" s="212" t="s">
        <v>305</v>
      </c>
      <c r="F126" s="213" t="s">
        <v>306</v>
      </c>
      <c r="G126" s="214" t="s">
        <v>137</v>
      </c>
      <c r="H126" s="215">
        <v>156.24600000000001</v>
      </c>
      <c r="I126" s="216"/>
      <c r="J126" s="217">
        <f>ROUND(I126*H126,2)</f>
        <v>0</v>
      </c>
      <c r="K126" s="213" t="s">
        <v>124</v>
      </c>
      <c r="L126" s="43"/>
      <c r="M126" s="218" t="s">
        <v>19</v>
      </c>
      <c r="N126" s="219" t="s">
        <v>43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AR126" s="222" t="s">
        <v>125</v>
      </c>
      <c r="AT126" s="222" t="s">
        <v>120</v>
      </c>
      <c r="AU126" s="222" t="s">
        <v>81</v>
      </c>
      <c r="AY126" s="17" t="s">
        <v>118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7" t="s">
        <v>77</v>
      </c>
      <c r="BK126" s="223">
        <f>ROUND(I126*H126,2)</f>
        <v>0</v>
      </c>
      <c r="BL126" s="17" t="s">
        <v>125</v>
      </c>
      <c r="BM126" s="222" t="s">
        <v>307</v>
      </c>
    </row>
    <row r="127" s="1" customFormat="1">
      <c r="B127" s="38"/>
      <c r="C127" s="39"/>
      <c r="D127" s="224" t="s">
        <v>127</v>
      </c>
      <c r="E127" s="39"/>
      <c r="F127" s="225" t="s">
        <v>308</v>
      </c>
      <c r="G127" s="39"/>
      <c r="H127" s="39"/>
      <c r="I127" s="135"/>
      <c r="J127" s="39"/>
      <c r="K127" s="39"/>
      <c r="L127" s="43"/>
      <c r="M127" s="226"/>
      <c r="N127" s="83"/>
      <c r="O127" s="83"/>
      <c r="P127" s="83"/>
      <c r="Q127" s="83"/>
      <c r="R127" s="83"/>
      <c r="S127" s="83"/>
      <c r="T127" s="84"/>
      <c r="AT127" s="17" t="s">
        <v>127</v>
      </c>
      <c r="AU127" s="17" t="s">
        <v>81</v>
      </c>
    </row>
    <row r="128" s="12" customFormat="1">
      <c r="B128" s="227"/>
      <c r="C128" s="228"/>
      <c r="D128" s="224" t="s">
        <v>133</v>
      </c>
      <c r="E128" s="229" t="s">
        <v>19</v>
      </c>
      <c r="F128" s="230" t="s">
        <v>309</v>
      </c>
      <c r="G128" s="228"/>
      <c r="H128" s="231">
        <v>156.24600000000001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133</v>
      </c>
      <c r="AU128" s="237" t="s">
        <v>81</v>
      </c>
      <c r="AV128" s="12" t="s">
        <v>81</v>
      </c>
      <c r="AW128" s="12" t="s">
        <v>33</v>
      </c>
      <c r="AX128" s="12" t="s">
        <v>77</v>
      </c>
      <c r="AY128" s="237" t="s">
        <v>118</v>
      </c>
    </row>
    <row r="129" s="1" customFormat="1" ht="16.5" customHeight="1">
      <c r="B129" s="38"/>
      <c r="C129" s="238" t="s">
        <v>8</v>
      </c>
      <c r="D129" s="238" t="s">
        <v>160</v>
      </c>
      <c r="E129" s="239" t="s">
        <v>310</v>
      </c>
      <c r="F129" s="240" t="s">
        <v>311</v>
      </c>
      <c r="G129" s="241" t="s">
        <v>163</v>
      </c>
      <c r="H129" s="242">
        <v>113.83199999999999</v>
      </c>
      <c r="I129" s="243"/>
      <c r="J129" s="244">
        <f>ROUND(I129*H129,2)</f>
        <v>0</v>
      </c>
      <c r="K129" s="240" t="s">
        <v>124</v>
      </c>
      <c r="L129" s="245"/>
      <c r="M129" s="246" t="s">
        <v>19</v>
      </c>
      <c r="N129" s="247" t="s">
        <v>43</v>
      </c>
      <c r="O129" s="83"/>
      <c r="P129" s="220">
        <f>O129*H129</f>
        <v>0</v>
      </c>
      <c r="Q129" s="220">
        <v>1</v>
      </c>
      <c r="R129" s="220">
        <f>Q129*H129</f>
        <v>113.83199999999999</v>
      </c>
      <c r="S129" s="220">
        <v>0</v>
      </c>
      <c r="T129" s="221">
        <f>S129*H129</f>
        <v>0</v>
      </c>
      <c r="AR129" s="222" t="s">
        <v>159</v>
      </c>
      <c r="AT129" s="222" t="s">
        <v>160</v>
      </c>
      <c r="AU129" s="222" t="s">
        <v>81</v>
      </c>
      <c r="AY129" s="17" t="s">
        <v>118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7" t="s">
        <v>77</v>
      </c>
      <c r="BK129" s="223">
        <f>ROUND(I129*H129,2)</f>
        <v>0</v>
      </c>
      <c r="BL129" s="17" t="s">
        <v>125</v>
      </c>
      <c r="BM129" s="222" t="s">
        <v>312</v>
      </c>
    </row>
    <row r="130" s="12" customFormat="1">
      <c r="B130" s="227"/>
      <c r="C130" s="228"/>
      <c r="D130" s="224" t="s">
        <v>133</v>
      </c>
      <c r="E130" s="229" t="s">
        <v>19</v>
      </c>
      <c r="F130" s="230" t="s">
        <v>313</v>
      </c>
      <c r="G130" s="228"/>
      <c r="H130" s="231">
        <v>56.915999999999997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133</v>
      </c>
      <c r="AU130" s="237" t="s">
        <v>81</v>
      </c>
      <c r="AV130" s="12" t="s">
        <v>81</v>
      </c>
      <c r="AW130" s="12" t="s">
        <v>33</v>
      </c>
      <c r="AX130" s="12" t="s">
        <v>77</v>
      </c>
      <c r="AY130" s="237" t="s">
        <v>118</v>
      </c>
    </row>
    <row r="131" s="12" customFormat="1">
      <c r="B131" s="227"/>
      <c r="C131" s="228"/>
      <c r="D131" s="224" t="s">
        <v>133</v>
      </c>
      <c r="E131" s="228"/>
      <c r="F131" s="230" t="s">
        <v>314</v>
      </c>
      <c r="G131" s="228"/>
      <c r="H131" s="231">
        <v>113.83199999999999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133</v>
      </c>
      <c r="AU131" s="237" t="s">
        <v>81</v>
      </c>
      <c r="AV131" s="12" t="s">
        <v>81</v>
      </c>
      <c r="AW131" s="12" t="s">
        <v>4</v>
      </c>
      <c r="AX131" s="12" t="s">
        <v>77</v>
      </c>
      <c r="AY131" s="237" t="s">
        <v>118</v>
      </c>
    </row>
    <row r="132" s="1" customFormat="1" ht="24" customHeight="1">
      <c r="B132" s="38"/>
      <c r="C132" s="211" t="s">
        <v>203</v>
      </c>
      <c r="D132" s="211" t="s">
        <v>120</v>
      </c>
      <c r="E132" s="212" t="s">
        <v>315</v>
      </c>
      <c r="F132" s="213" t="s">
        <v>316</v>
      </c>
      <c r="G132" s="214" t="s">
        <v>137</v>
      </c>
      <c r="H132" s="215">
        <v>29.039999999999999</v>
      </c>
      <c r="I132" s="216"/>
      <c r="J132" s="217">
        <f>ROUND(I132*H132,2)</f>
        <v>0</v>
      </c>
      <c r="K132" s="213" t="s">
        <v>124</v>
      </c>
      <c r="L132" s="43"/>
      <c r="M132" s="218" t="s">
        <v>19</v>
      </c>
      <c r="N132" s="219" t="s">
        <v>43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222" t="s">
        <v>125</v>
      </c>
      <c r="AT132" s="222" t="s">
        <v>120</v>
      </c>
      <c r="AU132" s="222" t="s">
        <v>81</v>
      </c>
      <c r="AY132" s="17" t="s">
        <v>118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7" t="s">
        <v>77</v>
      </c>
      <c r="BK132" s="223">
        <f>ROUND(I132*H132,2)</f>
        <v>0</v>
      </c>
      <c r="BL132" s="17" t="s">
        <v>125</v>
      </c>
      <c r="BM132" s="222" t="s">
        <v>317</v>
      </c>
    </row>
    <row r="133" s="1" customFormat="1">
      <c r="B133" s="38"/>
      <c r="C133" s="39"/>
      <c r="D133" s="224" t="s">
        <v>127</v>
      </c>
      <c r="E133" s="39"/>
      <c r="F133" s="225" t="s">
        <v>318</v>
      </c>
      <c r="G133" s="39"/>
      <c r="H133" s="39"/>
      <c r="I133" s="135"/>
      <c r="J133" s="39"/>
      <c r="K133" s="39"/>
      <c r="L133" s="43"/>
      <c r="M133" s="226"/>
      <c r="N133" s="83"/>
      <c r="O133" s="83"/>
      <c r="P133" s="83"/>
      <c r="Q133" s="83"/>
      <c r="R133" s="83"/>
      <c r="S133" s="83"/>
      <c r="T133" s="84"/>
      <c r="AT133" s="17" t="s">
        <v>127</v>
      </c>
      <c r="AU133" s="17" t="s">
        <v>81</v>
      </c>
    </row>
    <row r="134" s="12" customFormat="1">
      <c r="B134" s="227"/>
      <c r="C134" s="228"/>
      <c r="D134" s="224" t="s">
        <v>133</v>
      </c>
      <c r="E134" s="229" t="s">
        <v>19</v>
      </c>
      <c r="F134" s="230" t="s">
        <v>319</v>
      </c>
      <c r="G134" s="228"/>
      <c r="H134" s="231">
        <v>16.800000000000001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133</v>
      </c>
      <c r="AU134" s="237" t="s">
        <v>81</v>
      </c>
      <c r="AV134" s="12" t="s">
        <v>81</v>
      </c>
      <c r="AW134" s="12" t="s">
        <v>33</v>
      </c>
      <c r="AX134" s="12" t="s">
        <v>72</v>
      </c>
      <c r="AY134" s="237" t="s">
        <v>118</v>
      </c>
    </row>
    <row r="135" s="12" customFormat="1">
      <c r="B135" s="227"/>
      <c r="C135" s="228"/>
      <c r="D135" s="224" t="s">
        <v>133</v>
      </c>
      <c r="E135" s="229" t="s">
        <v>19</v>
      </c>
      <c r="F135" s="230" t="s">
        <v>320</v>
      </c>
      <c r="G135" s="228"/>
      <c r="H135" s="231">
        <v>12.24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133</v>
      </c>
      <c r="AU135" s="237" t="s">
        <v>81</v>
      </c>
      <c r="AV135" s="12" t="s">
        <v>81</v>
      </c>
      <c r="AW135" s="12" t="s">
        <v>33</v>
      </c>
      <c r="AX135" s="12" t="s">
        <v>72</v>
      </c>
      <c r="AY135" s="237" t="s">
        <v>118</v>
      </c>
    </row>
    <row r="136" s="13" customFormat="1">
      <c r="B136" s="248"/>
      <c r="C136" s="249"/>
      <c r="D136" s="224" t="s">
        <v>133</v>
      </c>
      <c r="E136" s="250" t="s">
        <v>19</v>
      </c>
      <c r="F136" s="251" t="s">
        <v>195</v>
      </c>
      <c r="G136" s="249"/>
      <c r="H136" s="252">
        <v>29.039999999999999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133</v>
      </c>
      <c r="AU136" s="258" t="s">
        <v>81</v>
      </c>
      <c r="AV136" s="13" t="s">
        <v>125</v>
      </c>
      <c r="AW136" s="13" t="s">
        <v>33</v>
      </c>
      <c r="AX136" s="13" t="s">
        <v>77</v>
      </c>
      <c r="AY136" s="258" t="s">
        <v>118</v>
      </c>
    </row>
    <row r="137" s="1" customFormat="1" ht="16.5" customHeight="1">
      <c r="B137" s="38"/>
      <c r="C137" s="238" t="s">
        <v>211</v>
      </c>
      <c r="D137" s="238" t="s">
        <v>160</v>
      </c>
      <c r="E137" s="239" t="s">
        <v>321</v>
      </c>
      <c r="F137" s="240" t="s">
        <v>322</v>
      </c>
      <c r="G137" s="241" t="s">
        <v>163</v>
      </c>
      <c r="H137" s="242">
        <v>58.079999999999998</v>
      </c>
      <c r="I137" s="243"/>
      <c r="J137" s="244">
        <f>ROUND(I137*H137,2)</f>
        <v>0</v>
      </c>
      <c r="K137" s="240" t="s">
        <v>124</v>
      </c>
      <c r="L137" s="245"/>
      <c r="M137" s="246" t="s">
        <v>19</v>
      </c>
      <c r="N137" s="247" t="s">
        <v>43</v>
      </c>
      <c r="O137" s="83"/>
      <c r="P137" s="220">
        <f>O137*H137</f>
        <v>0</v>
      </c>
      <c r="Q137" s="220">
        <v>1</v>
      </c>
      <c r="R137" s="220">
        <f>Q137*H137</f>
        <v>58.079999999999998</v>
      </c>
      <c r="S137" s="220">
        <v>0</v>
      </c>
      <c r="T137" s="221">
        <f>S137*H137</f>
        <v>0</v>
      </c>
      <c r="AR137" s="222" t="s">
        <v>159</v>
      </c>
      <c r="AT137" s="222" t="s">
        <v>160</v>
      </c>
      <c r="AU137" s="222" t="s">
        <v>81</v>
      </c>
      <c r="AY137" s="17" t="s">
        <v>118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77</v>
      </c>
      <c r="BK137" s="223">
        <f>ROUND(I137*H137,2)</f>
        <v>0</v>
      </c>
      <c r="BL137" s="17" t="s">
        <v>125</v>
      </c>
      <c r="BM137" s="222" t="s">
        <v>323</v>
      </c>
    </row>
    <row r="138" s="12" customFormat="1">
      <c r="B138" s="227"/>
      <c r="C138" s="228"/>
      <c r="D138" s="224" t="s">
        <v>133</v>
      </c>
      <c r="E138" s="228"/>
      <c r="F138" s="230" t="s">
        <v>324</v>
      </c>
      <c r="G138" s="228"/>
      <c r="H138" s="231">
        <v>58.079999999999998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133</v>
      </c>
      <c r="AU138" s="237" t="s">
        <v>81</v>
      </c>
      <c r="AV138" s="12" t="s">
        <v>81</v>
      </c>
      <c r="AW138" s="12" t="s">
        <v>4</v>
      </c>
      <c r="AX138" s="12" t="s">
        <v>77</v>
      </c>
      <c r="AY138" s="237" t="s">
        <v>118</v>
      </c>
    </row>
    <row r="139" s="1" customFormat="1" ht="24" customHeight="1">
      <c r="B139" s="38"/>
      <c r="C139" s="211" t="s">
        <v>218</v>
      </c>
      <c r="D139" s="211" t="s">
        <v>120</v>
      </c>
      <c r="E139" s="212" t="s">
        <v>325</v>
      </c>
      <c r="F139" s="213" t="s">
        <v>326</v>
      </c>
      <c r="G139" s="214" t="s">
        <v>123</v>
      </c>
      <c r="H139" s="215">
        <v>42</v>
      </c>
      <c r="I139" s="216"/>
      <c r="J139" s="217">
        <f>ROUND(I139*H139,2)</f>
        <v>0</v>
      </c>
      <c r="K139" s="213" t="s">
        <v>124</v>
      </c>
      <c r="L139" s="43"/>
      <c r="M139" s="218" t="s">
        <v>19</v>
      </c>
      <c r="N139" s="219" t="s">
        <v>43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AR139" s="222" t="s">
        <v>125</v>
      </c>
      <c r="AT139" s="222" t="s">
        <v>120</v>
      </c>
      <c r="AU139" s="222" t="s">
        <v>81</v>
      </c>
      <c r="AY139" s="17" t="s">
        <v>118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77</v>
      </c>
      <c r="BK139" s="223">
        <f>ROUND(I139*H139,2)</f>
        <v>0</v>
      </c>
      <c r="BL139" s="17" t="s">
        <v>125</v>
      </c>
      <c r="BM139" s="222" t="s">
        <v>327</v>
      </c>
    </row>
    <row r="140" s="1" customFormat="1">
      <c r="B140" s="38"/>
      <c r="C140" s="39"/>
      <c r="D140" s="224" t="s">
        <v>127</v>
      </c>
      <c r="E140" s="39"/>
      <c r="F140" s="225" t="s">
        <v>328</v>
      </c>
      <c r="G140" s="39"/>
      <c r="H140" s="39"/>
      <c r="I140" s="135"/>
      <c r="J140" s="39"/>
      <c r="K140" s="39"/>
      <c r="L140" s="43"/>
      <c r="M140" s="226"/>
      <c r="N140" s="83"/>
      <c r="O140" s="83"/>
      <c r="P140" s="83"/>
      <c r="Q140" s="83"/>
      <c r="R140" s="83"/>
      <c r="S140" s="83"/>
      <c r="T140" s="84"/>
      <c r="AT140" s="17" t="s">
        <v>127</v>
      </c>
      <c r="AU140" s="17" t="s">
        <v>81</v>
      </c>
    </row>
    <row r="141" s="12" customFormat="1">
      <c r="B141" s="227"/>
      <c r="C141" s="228"/>
      <c r="D141" s="224" t="s">
        <v>133</v>
      </c>
      <c r="E141" s="229" t="s">
        <v>19</v>
      </c>
      <c r="F141" s="230" t="s">
        <v>329</v>
      </c>
      <c r="G141" s="228"/>
      <c r="H141" s="231">
        <v>42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133</v>
      </c>
      <c r="AU141" s="237" t="s">
        <v>81</v>
      </c>
      <c r="AV141" s="12" t="s">
        <v>81</v>
      </c>
      <c r="AW141" s="12" t="s">
        <v>33</v>
      </c>
      <c r="AX141" s="12" t="s">
        <v>77</v>
      </c>
      <c r="AY141" s="237" t="s">
        <v>118</v>
      </c>
    </row>
    <row r="142" s="1" customFormat="1" ht="16.5" customHeight="1">
      <c r="B142" s="38"/>
      <c r="C142" s="238" t="s">
        <v>223</v>
      </c>
      <c r="D142" s="238" t="s">
        <v>160</v>
      </c>
      <c r="E142" s="239" t="s">
        <v>330</v>
      </c>
      <c r="F142" s="240" t="s">
        <v>331</v>
      </c>
      <c r="G142" s="241" t="s">
        <v>163</v>
      </c>
      <c r="H142" s="242">
        <v>3.1499999999999999</v>
      </c>
      <c r="I142" s="243"/>
      <c r="J142" s="244">
        <f>ROUND(I142*H142,2)</f>
        <v>0</v>
      </c>
      <c r="K142" s="240" t="s">
        <v>124</v>
      </c>
      <c r="L142" s="245"/>
      <c r="M142" s="246" t="s">
        <v>19</v>
      </c>
      <c r="N142" s="247" t="s">
        <v>43</v>
      </c>
      <c r="O142" s="83"/>
      <c r="P142" s="220">
        <f>O142*H142</f>
        <v>0</v>
      </c>
      <c r="Q142" s="220">
        <v>1</v>
      </c>
      <c r="R142" s="220">
        <f>Q142*H142</f>
        <v>3.1499999999999999</v>
      </c>
      <c r="S142" s="220">
        <v>0</v>
      </c>
      <c r="T142" s="221">
        <f>S142*H142</f>
        <v>0</v>
      </c>
      <c r="AR142" s="222" t="s">
        <v>159</v>
      </c>
      <c r="AT142" s="222" t="s">
        <v>160</v>
      </c>
      <c r="AU142" s="222" t="s">
        <v>81</v>
      </c>
      <c r="AY142" s="17" t="s">
        <v>118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77</v>
      </c>
      <c r="BK142" s="223">
        <f>ROUND(I142*H142,2)</f>
        <v>0</v>
      </c>
      <c r="BL142" s="17" t="s">
        <v>125</v>
      </c>
      <c r="BM142" s="222" t="s">
        <v>332</v>
      </c>
    </row>
    <row r="143" s="12" customFormat="1">
      <c r="B143" s="227"/>
      <c r="C143" s="228"/>
      <c r="D143" s="224" t="s">
        <v>133</v>
      </c>
      <c r="E143" s="229" t="s">
        <v>19</v>
      </c>
      <c r="F143" s="230" t="s">
        <v>333</v>
      </c>
      <c r="G143" s="228"/>
      <c r="H143" s="231">
        <v>3.1499999999999999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133</v>
      </c>
      <c r="AU143" s="237" t="s">
        <v>81</v>
      </c>
      <c r="AV143" s="12" t="s">
        <v>81</v>
      </c>
      <c r="AW143" s="12" t="s">
        <v>33</v>
      </c>
      <c r="AX143" s="12" t="s">
        <v>77</v>
      </c>
      <c r="AY143" s="237" t="s">
        <v>118</v>
      </c>
    </row>
    <row r="144" s="1" customFormat="1" ht="24" customHeight="1">
      <c r="B144" s="38"/>
      <c r="C144" s="211" t="s">
        <v>228</v>
      </c>
      <c r="D144" s="211" t="s">
        <v>120</v>
      </c>
      <c r="E144" s="212" t="s">
        <v>334</v>
      </c>
      <c r="F144" s="213" t="s">
        <v>335</v>
      </c>
      <c r="G144" s="214" t="s">
        <v>123</v>
      </c>
      <c r="H144" s="215">
        <v>42</v>
      </c>
      <c r="I144" s="216"/>
      <c r="J144" s="217">
        <f>ROUND(I144*H144,2)</f>
        <v>0</v>
      </c>
      <c r="K144" s="213" t="s">
        <v>124</v>
      </c>
      <c r="L144" s="43"/>
      <c r="M144" s="218" t="s">
        <v>19</v>
      </c>
      <c r="N144" s="219" t="s">
        <v>43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222" t="s">
        <v>125</v>
      </c>
      <c r="AT144" s="222" t="s">
        <v>120</v>
      </c>
      <c r="AU144" s="222" t="s">
        <v>81</v>
      </c>
      <c r="AY144" s="17" t="s">
        <v>118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77</v>
      </c>
      <c r="BK144" s="223">
        <f>ROUND(I144*H144,2)</f>
        <v>0</v>
      </c>
      <c r="BL144" s="17" t="s">
        <v>125</v>
      </c>
      <c r="BM144" s="222" t="s">
        <v>336</v>
      </c>
    </row>
    <row r="145" s="1" customFormat="1">
      <c r="B145" s="38"/>
      <c r="C145" s="39"/>
      <c r="D145" s="224" t="s">
        <v>127</v>
      </c>
      <c r="E145" s="39"/>
      <c r="F145" s="225" t="s">
        <v>337</v>
      </c>
      <c r="G145" s="39"/>
      <c r="H145" s="39"/>
      <c r="I145" s="135"/>
      <c r="J145" s="39"/>
      <c r="K145" s="39"/>
      <c r="L145" s="43"/>
      <c r="M145" s="226"/>
      <c r="N145" s="83"/>
      <c r="O145" s="83"/>
      <c r="P145" s="83"/>
      <c r="Q145" s="83"/>
      <c r="R145" s="83"/>
      <c r="S145" s="83"/>
      <c r="T145" s="84"/>
      <c r="AT145" s="17" t="s">
        <v>127</v>
      </c>
      <c r="AU145" s="17" t="s">
        <v>81</v>
      </c>
    </row>
    <row r="146" s="1" customFormat="1" ht="16.5" customHeight="1">
      <c r="B146" s="38"/>
      <c r="C146" s="238" t="s">
        <v>7</v>
      </c>
      <c r="D146" s="238" t="s">
        <v>160</v>
      </c>
      <c r="E146" s="239" t="s">
        <v>338</v>
      </c>
      <c r="F146" s="240" t="s">
        <v>339</v>
      </c>
      <c r="G146" s="241" t="s">
        <v>340</v>
      </c>
      <c r="H146" s="242">
        <v>0.63</v>
      </c>
      <c r="I146" s="243"/>
      <c r="J146" s="244">
        <f>ROUND(I146*H146,2)</f>
        <v>0</v>
      </c>
      <c r="K146" s="240" t="s">
        <v>124</v>
      </c>
      <c r="L146" s="245"/>
      <c r="M146" s="246" t="s">
        <v>19</v>
      </c>
      <c r="N146" s="247" t="s">
        <v>43</v>
      </c>
      <c r="O146" s="83"/>
      <c r="P146" s="220">
        <f>O146*H146</f>
        <v>0</v>
      </c>
      <c r="Q146" s="220">
        <v>0.001</v>
      </c>
      <c r="R146" s="220">
        <f>Q146*H146</f>
        <v>0.00063000000000000003</v>
      </c>
      <c r="S146" s="220">
        <v>0</v>
      </c>
      <c r="T146" s="221">
        <f>S146*H146</f>
        <v>0</v>
      </c>
      <c r="AR146" s="222" t="s">
        <v>159</v>
      </c>
      <c r="AT146" s="222" t="s">
        <v>160</v>
      </c>
      <c r="AU146" s="222" t="s">
        <v>81</v>
      </c>
      <c r="AY146" s="17" t="s">
        <v>118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77</v>
      </c>
      <c r="BK146" s="223">
        <f>ROUND(I146*H146,2)</f>
        <v>0</v>
      </c>
      <c r="BL146" s="17" t="s">
        <v>125</v>
      </c>
      <c r="BM146" s="222" t="s">
        <v>341</v>
      </c>
    </row>
    <row r="147" s="12" customFormat="1">
      <c r="B147" s="227"/>
      <c r="C147" s="228"/>
      <c r="D147" s="224" t="s">
        <v>133</v>
      </c>
      <c r="E147" s="228"/>
      <c r="F147" s="230" t="s">
        <v>342</v>
      </c>
      <c r="G147" s="228"/>
      <c r="H147" s="231">
        <v>0.63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133</v>
      </c>
      <c r="AU147" s="237" t="s">
        <v>81</v>
      </c>
      <c r="AV147" s="12" t="s">
        <v>81</v>
      </c>
      <c r="AW147" s="12" t="s">
        <v>4</v>
      </c>
      <c r="AX147" s="12" t="s">
        <v>77</v>
      </c>
      <c r="AY147" s="237" t="s">
        <v>118</v>
      </c>
    </row>
    <row r="148" s="1" customFormat="1" ht="16.5" customHeight="1">
      <c r="B148" s="38"/>
      <c r="C148" s="211" t="s">
        <v>251</v>
      </c>
      <c r="D148" s="211" t="s">
        <v>120</v>
      </c>
      <c r="E148" s="212" t="s">
        <v>343</v>
      </c>
      <c r="F148" s="213" t="s">
        <v>344</v>
      </c>
      <c r="G148" s="214" t="s">
        <v>123</v>
      </c>
      <c r="H148" s="215">
        <v>56</v>
      </c>
      <c r="I148" s="216"/>
      <c r="J148" s="217">
        <f>ROUND(I148*H148,2)</f>
        <v>0</v>
      </c>
      <c r="K148" s="213" t="s">
        <v>124</v>
      </c>
      <c r="L148" s="43"/>
      <c r="M148" s="218" t="s">
        <v>19</v>
      </c>
      <c r="N148" s="219" t="s">
        <v>43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AR148" s="222" t="s">
        <v>125</v>
      </c>
      <c r="AT148" s="222" t="s">
        <v>120</v>
      </c>
      <c r="AU148" s="222" t="s">
        <v>81</v>
      </c>
      <c r="AY148" s="17" t="s">
        <v>118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77</v>
      </c>
      <c r="BK148" s="223">
        <f>ROUND(I148*H148,2)</f>
        <v>0</v>
      </c>
      <c r="BL148" s="17" t="s">
        <v>125</v>
      </c>
      <c r="BM148" s="222" t="s">
        <v>345</v>
      </c>
    </row>
    <row r="149" s="1" customFormat="1">
      <c r="B149" s="38"/>
      <c r="C149" s="39"/>
      <c r="D149" s="224" t="s">
        <v>127</v>
      </c>
      <c r="E149" s="39"/>
      <c r="F149" s="225" t="s">
        <v>346</v>
      </c>
      <c r="G149" s="39"/>
      <c r="H149" s="39"/>
      <c r="I149" s="135"/>
      <c r="J149" s="39"/>
      <c r="K149" s="39"/>
      <c r="L149" s="43"/>
      <c r="M149" s="226"/>
      <c r="N149" s="83"/>
      <c r="O149" s="83"/>
      <c r="P149" s="83"/>
      <c r="Q149" s="83"/>
      <c r="R149" s="83"/>
      <c r="S149" s="83"/>
      <c r="T149" s="84"/>
      <c r="AT149" s="17" t="s">
        <v>127</v>
      </c>
      <c r="AU149" s="17" t="s">
        <v>81</v>
      </c>
    </row>
    <row r="150" s="12" customFormat="1">
      <c r="B150" s="227"/>
      <c r="C150" s="228"/>
      <c r="D150" s="224" t="s">
        <v>133</v>
      </c>
      <c r="E150" s="229" t="s">
        <v>19</v>
      </c>
      <c r="F150" s="230" t="s">
        <v>347</v>
      </c>
      <c r="G150" s="228"/>
      <c r="H150" s="231">
        <v>56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133</v>
      </c>
      <c r="AU150" s="237" t="s">
        <v>81</v>
      </c>
      <c r="AV150" s="12" t="s">
        <v>81</v>
      </c>
      <c r="AW150" s="12" t="s">
        <v>33</v>
      </c>
      <c r="AX150" s="12" t="s">
        <v>77</v>
      </c>
      <c r="AY150" s="237" t="s">
        <v>118</v>
      </c>
    </row>
    <row r="151" s="11" customFormat="1" ht="22.8" customHeight="1">
      <c r="B151" s="195"/>
      <c r="C151" s="196"/>
      <c r="D151" s="197" t="s">
        <v>71</v>
      </c>
      <c r="E151" s="209" t="s">
        <v>159</v>
      </c>
      <c r="F151" s="209" t="s">
        <v>348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SUM(P152:P173)</f>
        <v>0</v>
      </c>
      <c r="Q151" s="203"/>
      <c r="R151" s="204">
        <f>SUM(R152:R173)</f>
        <v>4.7077679999999997</v>
      </c>
      <c r="S151" s="203"/>
      <c r="T151" s="205">
        <f>SUM(T152:T173)</f>
        <v>0</v>
      </c>
      <c r="AR151" s="206" t="s">
        <v>77</v>
      </c>
      <c r="AT151" s="207" t="s">
        <v>71</v>
      </c>
      <c r="AU151" s="207" t="s">
        <v>77</v>
      </c>
      <c r="AY151" s="206" t="s">
        <v>118</v>
      </c>
      <c r="BK151" s="208">
        <f>SUM(BK152:BK173)</f>
        <v>0</v>
      </c>
    </row>
    <row r="152" s="1" customFormat="1" ht="24" customHeight="1">
      <c r="B152" s="38"/>
      <c r="C152" s="211" t="s">
        <v>236</v>
      </c>
      <c r="D152" s="211" t="s">
        <v>120</v>
      </c>
      <c r="E152" s="212" t="s">
        <v>349</v>
      </c>
      <c r="F152" s="213" t="s">
        <v>350</v>
      </c>
      <c r="G152" s="214" t="s">
        <v>269</v>
      </c>
      <c r="H152" s="215">
        <v>46.399999999999999</v>
      </c>
      <c r="I152" s="216"/>
      <c r="J152" s="217">
        <f>ROUND(I152*H152,2)</f>
        <v>0</v>
      </c>
      <c r="K152" s="213" t="s">
        <v>124</v>
      </c>
      <c r="L152" s="43"/>
      <c r="M152" s="218" t="s">
        <v>19</v>
      </c>
      <c r="N152" s="219" t="s">
        <v>43</v>
      </c>
      <c r="O152" s="83"/>
      <c r="P152" s="220">
        <f>O152*H152</f>
        <v>0</v>
      </c>
      <c r="Q152" s="220">
        <v>0.0042700000000000004</v>
      </c>
      <c r="R152" s="220">
        <f>Q152*H152</f>
        <v>0.198128</v>
      </c>
      <c r="S152" s="220">
        <v>0</v>
      </c>
      <c r="T152" s="221">
        <f>S152*H152</f>
        <v>0</v>
      </c>
      <c r="AR152" s="222" t="s">
        <v>125</v>
      </c>
      <c r="AT152" s="222" t="s">
        <v>120</v>
      </c>
      <c r="AU152" s="222" t="s">
        <v>81</v>
      </c>
      <c r="AY152" s="17" t="s">
        <v>118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7" t="s">
        <v>77</v>
      </c>
      <c r="BK152" s="223">
        <f>ROUND(I152*H152,2)</f>
        <v>0</v>
      </c>
      <c r="BL152" s="17" t="s">
        <v>125</v>
      </c>
      <c r="BM152" s="222" t="s">
        <v>351</v>
      </c>
    </row>
    <row r="153" s="1" customFormat="1">
      <c r="B153" s="38"/>
      <c r="C153" s="39"/>
      <c r="D153" s="224" t="s">
        <v>127</v>
      </c>
      <c r="E153" s="39"/>
      <c r="F153" s="225" t="s">
        <v>352</v>
      </c>
      <c r="G153" s="39"/>
      <c r="H153" s="39"/>
      <c r="I153" s="135"/>
      <c r="J153" s="39"/>
      <c r="K153" s="39"/>
      <c r="L153" s="43"/>
      <c r="M153" s="226"/>
      <c r="N153" s="83"/>
      <c r="O153" s="83"/>
      <c r="P153" s="83"/>
      <c r="Q153" s="83"/>
      <c r="R153" s="83"/>
      <c r="S153" s="83"/>
      <c r="T153" s="84"/>
      <c r="AT153" s="17" t="s">
        <v>127</v>
      </c>
      <c r="AU153" s="17" t="s">
        <v>81</v>
      </c>
    </row>
    <row r="154" s="12" customFormat="1">
      <c r="B154" s="227"/>
      <c r="C154" s="228"/>
      <c r="D154" s="224" t="s">
        <v>133</v>
      </c>
      <c r="E154" s="229" t="s">
        <v>19</v>
      </c>
      <c r="F154" s="230" t="s">
        <v>353</v>
      </c>
      <c r="G154" s="228"/>
      <c r="H154" s="231">
        <v>46.399999999999999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133</v>
      </c>
      <c r="AU154" s="237" t="s">
        <v>81</v>
      </c>
      <c r="AV154" s="12" t="s">
        <v>81</v>
      </c>
      <c r="AW154" s="12" t="s">
        <v>33</v>
      </c>
      <c r="AX154" s="12" t="s">
        <v>77</v>
      </c>
      <c r="AY154" s="237" t="s">
        <v>118</v>
      </c>
    </row>
    <row r="155" s="1" customFormat="1" ht="16.5" customHeight="1">
      <c r="B155" s="38"/>
      <c r="C155" s="211" t="s">
        <v>354</v>
      </c>
      <c r="D155" s="211" t="s">
        <v>120</v>
      </c>
      <c r="E155" s="212" t="s">
        <v>355</v>
      </c>
      <c r="F155" s="213" t="s">
        <v>356</v>
      </c>
      <c r="G155" s="214" t="s">
        <v>254</v>
      </c>
      <c r="H155" s="215">
        <v>2</v>
      </c>
      <c r="I155" s="216"/>
      <c r="J155" s="217">
        <f>ROUND(I155*H155,2)</f>
        <v>0</v>
      </c>
      <c r="K155" s="213" t="s">
        <v>124</v>
      </c>
      <c r="L155" s="43"/>
      <c r="M155" s="218" t="s">
        <v>19</v>
      </c>
      <c r="N155" s="219" t="s">
        <v>43</v>
      </c>
      <c r="O155" s="83"/>
      <c r="P155" s="220">
        <f>O155*H155</f>
        <v>0</v>
      </c>
      <c r="Q155" s="220">
        <v>0.0091800000000000007</v>
      </c>
      <c r="R155" s="220">
        <f>Q155*H155</f>
        <v>0.018360000000000001</v>
      </c>
      <c r="S155" s="220">
        <v>0</v>
      </c>
      <c r="T155" s="221">
        <f>S155*H155</f>
        <v>0</v>
      </c>
      <c r="AR155" s="222" t="s">
        <v>125</v>
      </c>
      <c r="AT155" s="222" t="s">
        <v>120</v>
      </c>
      <c r="AU155" s="222" t="s">
        <v>81</v>
      </c>
      <c r="AY155" s="17" t="s">
        <v>118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7" t="s">
        <v>77</v>
      </c>
      <c r="BK155" s="223">
        <f>ROUND(I155*H155,2)</f>
        <v>0</v>
      </c>
      <c r="BL155" s="17" t="s">
        <v>125</v>
      </c>
      <c r="BM155" s="222" t="s">
        <v>357</v>
      </c>
    </row>
    <row r="156" s="1" customFormat="1">
      <c r="B156" s="38"/>
      <c r="C156" s="39"/>
      <c r="D156" s="224" t="s">
        <v>127</v>
      </c>
      <c r="E156" s="39"/>
      <c r="F156" s="225" t="s">
        <v>358</v>
      </c>
      <c r="G156" s="39"/>
      <c r="H156" s="39"/>
      <c r="I156" s="135"/>
      <c r="J156" s="39"/>
      <c r="K156" s="39"/>
      <c r="L156" s="43"/>
      <c r="M156" s="226"/>
      <c r="N156" s="83"/>
      <c r="O156" s="83"/>
      <c r="P156" s="83"/>
      <c r="Q156" s="83"/>
      <c r="R156" s="83"/>
      <c r="S156" s="83"/>
      <c r="T156" s="84"/>
      <c r="AT156" s="17" t="s">
        <v>127</v>
      </c>
      <c r="AU156" s="17" t="s">
        <v>81</v>
      </c>
    </row>
    <row r="157" s="1" customFormat="1" ht="16.5" customHeight="1">
      <c r="B157" s="38"/>
      <c r="C157" s="238" t="s">
        <v>359</v>
      </c>
      <c r="D157" s="238" t="s">
        <v>160</v>
      </c>
      <c r="E157" s="239" t="s">
        <v>360</v>
      </c>
      <c r="F157" s="240" t="s">
        <v>361</v>
      </c>
      <c r="G157" s="241" t="s">
        <v>254</v>
      </c>
      <c r="H157" s="242">
        <v>2</v>
      </c>
      <c r="I157" s="243"/>
      <c r="J157" s="244">
        <f>ROUND(I157*H157,2)</f>
        <v>0</v>
      </c>
      <c r="K157" s="240" t="s">
        <v>124</v>
      </c>
      <c r="L157" s="245"/>
      <c r="M157" s="246" t="s">
        <v>19</v>
      </c>
      <c r="N157" s="247" t="s">
        <v>43</v>
      </c>
      <c r="O157" s="83"/>
      <c r="P157" s="220">
        <f>O157*H157</f>
        <v>0</v>
      </c>
      <c r="Q157" s="220">
        <v>1.0129999999999999</v>
      </c>
      <c r="R157" s="220">
        <f>Q157*H157</f>
        <v>2.0259999999999998</v>
      </c>
      <c r="S157" s="220">
        <v>0</v>
      </c>
      <c r="T157" s="221">
        <f>S157*H157</f>
        <v>0</v>
      </c>
      <c r="AR157" s="222" t="s">
        <v>159</v>
      </c>
      <c r="AT157" s="222" t="s">
        <v>160</v>
      </c>
      <c r="AU157" s="222" t="s">
        <v>81</v>
      </c>
      <c r="AY157" s="17" t="s">
        <v>118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77</v>
      </c>
      <c r="BK157" s="223">
        <f>ROUND(I157*H157,2)</f>
        <v>0</v>
      </c>
      <c r="BL157" s="17" t="s">
        <v>125</v>
      </c>
      <c r="BM157" s="222" t="s">
        <v>362</v>
      </c>
    </row>
    <row r="158" s="1" customFormat="1" ht="16.5" customHeight="1">
      <c r="B158" s="38"/>
      <c r="C158" s="211" t="s">
        <v>363</v>
      </c>
      <c r="D158" s="211" t="s">
        <v>120</v>
      </c>
      <c r="E158" s="212" t="s">
        <v>364</v>
      </c>
      <c r="F158" s="213" t="s">
        <v>365</v>
      </c>
      <c r="G158" s="214" t="s">
        <v>254</v>
      </c>
      <c r="H158" s="215">
        <v>3</v>
      </c>
      <c r="I158" s="216"/>
      <c r="J158" s="217">
        <f>ROUND(I158*H158,2)</f>
        <v>0</v>
      </c>
      <c r="K158" s="213" t="s">
        <v>124</v>
      </c>
      <c r="L158" s="43"/>
      <c r="M158" s="218" t="s">
        <v>19</v>
      </c>
      <c r="N158" s="219" t="s">
        <v>43</v>
      </c>
      <c r="O158" s="83"/>
      <c r="P158" s="220">
        <f>O158*H158</f>
        <v>0</v>
      </c>
      <c r="Q158" s="220">
        <v>0.011469999999999999</v>
      </c>
      <c r="R158" s="220">
        <f>Q158*H158</f>
        <v>0.034409999999999996</v>
      </c>
      <c r="S158" s="220">
        <v>0</v>
      </c>
      <c r="T158" s="221">
        <f>S158*H158</f>
        <v>0</v>
      </c>
      <c r="AR158" s="222" t="s">
        <v>125</v>
      </c>
      <c r="AT158" s="222" t="s">
        <v>120</v>
      </c>
      <c r="AU158" s="222" t="s">
        <v>81</v>
      </c>
      <c r="AY158" s="17" t="s">
        <v>118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77</v>
      </c>
      <c r="BK158" s="223">
        <f>ROUND(I158*H158,2)</f>
        <v>0</v>
      </c>
      <c r="BL158" s="17" t="s">
        <v>125</v>
      </c>
      <c r="BM158" s="222" t="s">
        <v>366</v>
      </c>
    </row>
    <row r="159" s="1" customFormat="1">
      <c r="B159" s="38"/>
      <c r="C159" s="39"/>
      <c r="D159" s="224" t="s">
        <v>127</v>
      </c>
      <c r="E159" s="39"/>
      <c r="F159" s="225" t="s">
        <v>358</v>
      </c>
      <c r="G159" s="39"/>
      <c r="H159" s="39"/>
      <c r="I159" s="135"/>
      <c r="J159" s="39"/>
      <c r="K159" s="39"/>
      <c r="L159" s="43"/>
      <c r="M159" s="226"/>
      <c r="N159" s="83"/>
      <c r="O159" s="83"/>
      <c r="P159" s="83"/>
      <c r="Q159" s="83"/>
      <c r="R159" s="83"/>
      <c r="S159" s="83"/>
      <c r="T159" s="84"/>
      <c r="AT159" s="17" t="s">
        <v>127</v>
      </c>
      <c r="AU159" s="17" t="s">
        <v>81</v>
      </c>
    </row>
    <row r="160" s="1" customFormat="1" ht="16.5" customHeight="1">
      <c r="B160" s="38"/>
      <c r="C160" s="238" t="s">
        <v>367</v>
      </c>
      <c r="D160" s="238" t="s">
        <v>160</v>
      </c>
      <c r="E160" s="239" t="s">
        <v>368</v>
      </c>
      <c r="F160" s="240" t="s">
        <v>369</v>
      </c>
      <c r="G160" s="241" t="s">
        <v>254</v>
      </c>
      <c r="H160" s="242">
        <v>1</v>
      </c>
      <c r="I160" s="243"/>
      <c r="J160" s="244">
        <f>ROUND(I160*H160,2)</f>
        <v>0</v>
      </c>
      <c r="K160" s="240" t="s">
        <v>124</v>
      </c>
      <c r="L160" s="245"/>
      <c r="M160" s="246" t="s">
        <v>19</v>
      </c>
      <c r="N160" s="247" t="s">
        <v>43</v>
      </c>
      <c r="O160" s="83"/>
      <c r="P160" s="220">
        <f>O160*H160</f>
        <v>0</v>
      </c>
      <c r="Q160" s="220">
        <v>0.54800000000000004</v>
      </c>
      <c r="R160" s="220">
        <f>Q160*H160</f>
        <v>0.54800000000000004</v>
      </c>
      <c r="S160" s="220">
        <v>0</v>
      </c>
      <c r="T160" s="221">
        <f>S160*H160</f>
        <v>0</v>
      </c>
      <c r="AR160" s="222" t="s">
        <v>159</v>
      </c>
      <c r="AT160" s="222" t="s">
        <v>160</v>
      </c>
      <c r="AU160" s="222" t="s">
        <v>81</v>
      </c>
      <c r="AY160" s="17" t="s">
        <v>118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7" t="s">
        <v>77</v>
      </c>
      <c r="BK160" s="223">
        <f>ROUND(I160*H160,2)</f>
        <v>0</v>
      </c>
      <c r="BL160" s="17" t="s">
        <v>125</v>
      </c>
      <c r="BM160" s="222" t="s">
        <v>370</v>
      </c>
    </row>
    <row r="161" s="1" customFormat="1" ht="16.5" customHeight="1">
      <c r="B161" s="38"/>
      <c r="C161" s="238" t="s">
        <v>371</v>
      </c>
      <c r="D161" s="238" t="s">
        <v>160</v>
      </c>
      <c r="E161" s="239" t="s">
        <v>372</v>
      </c>
      <c r="F161" s="240" t="s">
        <v>373</v>
      </c>
      <c r="G161" s="241" t="s">
        <v>254</v>
      </c>
      <c r="H161" s="242">
        <v>1</v>
      </c>
      <c r="I161" s="243"/>
      <c r="J161" s="244">
        <f>ROUND(I161*H161,2)</f>
        <v>0</v>
      </c>
      <c r="K161" s="240" t="s">
        <v>124</v>
      </c>
      <c r="L161" s="245"/>
      <c r="M161" s="246" t="s">
        <v>19</v>
      </c>
      <c r="N161" s="247" t="s">
        <v>43</v>
      </c>
      <c r="O161" s="83"/>
      <c r="P161" s="220">
        <f>O161*H161</f>
        <v>0</v>
      </c>
      <c r="Q161" s="220">
        <v>0.028000000000000001</v>
      </c>
      <c r="R161" s="220">
        <f>Q161*H161</f>
        <v>0.028000000000000001</v>
      </c>
      <c r="S161" s="220">
        <v>0</v>
      </c>
      <c r="T161" s="221">
        <f>S161*H161</f>
        <v>0</v>
      </c>
      <c r="AR161" s="222" t="s">
        <v>159</v>
      </c>
      <c r="AT161" s="222" t="s">
        <v>160</v>
      </c>
      <c r="AU161" s="222" t="s">
        <v>81</v>
      </c>
      <c r="AY161" s="17" t="s">
        <v>118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77</v>
      </c>
      <c r="BK161" s="223">
        <f>ROUND(I161*H161,2)</f>
        <v>0</v>
      </c>
      <c r="BL161" s="17" t="s">
        <v>125</v>
      </c>
      <c r="BM161" s="222" t="s">
        <v>374</v>
      </c>
    </row>
    <row r="162" s="1" customFormat="1" ht="16.5" customHeight="1">
      <c r="B162" s="38"/>
      <c r="C162" s="238" t="s">
        <v>375</v>
      </c>
      <c r="D162" s="238" t="s">
        <v>160</v>
      </c>
      <c r="E162" s="239" t="s">
        <v>376</v>
      </c>
      <c r="F162" s="240" t="s">
        <v>377</v>
      </c>
      <c r="G162" s="241" t="s">
        <v>254</v>
      </c>
      <c r="H162" s="242">
        <v>1</v>
      </c>
      <c r="I162" s="243"/>
      <c r="J162" s="244">
        <f>ROUND(I162*H162,2)</f>
        <v>0</v>
      </c>
      <c r="K162" s="240" t="s">
        <v>124</v>
      </c>
      <c r="L162" s="245"/>
      <c r="M162" s="246" t="s">
        <v>19</v>
      </c>
      <c r="N162" s="247" t="s">
        <v>43</v>
      </c>
      <c r="O162" s="83"/>
      <c r="P162" s="220">
        <f>O162*H162</f>
        <v>0</v>
      </c>
      <c r="Q162" s="220">
        <v>0.050999999999999997</v>
      </c>
      <c r="R162" s="220">
        <f>Q162*H162</f>
        <v>0.050999999999999997</v>
      </c>
      <c r="S162" s="220">
        <v>0</v>
      </c>
      <c r="T162" s="221">
        <f>S162*H162</f>
        <v>0</v>
      </c>
      <c r="AR162" s="222" t="s">
        <v>159</v>
      </c>
      <c r="AT162" s="222" t="s">
        <v>160</v>
      </c>
      <c r="AU162" s="222" t="s">
        <v>81</v>
      </c>
      <c r="AY162" s="17" t="s">
        <v>118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77</v>
      </c>
      <c r="BK162" s="223">
        <f>ROUND(I162*H162,2)</f>
        <v>0</v>
      </c>
      <c r="BL162" s="17" t="s">
        <v>125</v>
      </c>
      <c r="BM162" s="222" t="s">
        <v>378</v>
      </c>
    </row>
    <row r="163" s="1" customFormat="1" ht="16.5" customHeight="1">
      <c r="B163" s="38"/>
      <c r="C163" s="211" t="s">
        <v>379</v>
      </c>
      <c r="D163" s="211" t="s">
        <v>120</v>
      </c>
      <c r="E163" s="212" t="s">
        <v>380</v>
      </c>
      <c r="F163" s="213" t="s">
        <v>381</v>
      </c>
      <c r="G163" s="214" t="s">
        <v>254</v>
      </c>
      <c r="H163" s="215">
        <v>1</v>
      </c>
      <c r="I163" s="216"/>
      <c r="J163" s="217">
        <f>ROUND(I163*H163,2)</f>
        <v>0</v>
      </c>
      <c r="K163" s="213" t="s">
        <v>124</v>
      </c>
      <c r="L163" s="43"/>
      <c r="M163" s="218" t="s">
        <v>19</v>
      </c>
      <c r="N163" s="219" t="s">
        <v>43</v>
      </c>
      <c r="O163" s="83"/>
      <c r="P163" s="220">
        <f>O163*H163</f>
        <v>0</v>
      </c>
      <c r="Q163" s="220">
        <v>0.027529999999999999</v>
      </c>
      <c r="R163" s="220">
        <f>Q163*H163</f>
        <v>0.027529999999999999</v>
      </c>
      <c r="S163" s="220">
        <v>0</v>
      </c>
      <c r="T163" s="221">
        <f>S163*H163</f>
        <v>0</v>
      </c>
      <c r="AR163" s="222" t="s">
        <v>125</v>
      </c>
      <c r="AT163" s="222" t="s">
        <v>120</v>
      </c>
      <c r="AU163" s="222" t="s">
        <v>81</v>
      </c>
      <c r="AY163" s="17" t="s">
        <v>118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7" t="s">
        <v>77</v>
      </c>
      <c r="BK163" s="223">
        <f>ROUND(I163*H163,2)</f>
        <v>0</v>
      </c>
      <c r="BL163" s="17" t="s">
        <v>125</v>
      </c>
      <c r="BM163" s="222" t="s">
        <v>382</v>
      </c>
    </row>
    <row r="164" s="1" customFormat="1">
      <c r="B164" s="38"/>
      <c r="C164" s="39"/>
      <c r="D164" s="224" t="s">
        <v>127</v>
      </c>
      <c r="E164" s="39"/>
      <c r="F164" s="225" t="s">
        <v>358</v>
      </c>
      <c r="G164" s="39"/>
      <c r="H164" s="39"/>
      <c r="I164" s="135"/>
      <c r="J164" s="39"/>
      <c r="K164" s="39"/>
      <c r="L164" s="43"/>
      <c r="M164" s="226"/>
      <c r="N164" s="83"/>
      <c r="O164" s="83"/>
      <c r="P164" s="83"/>
      <c r="Q164" s="83"/>
      <c r="R164" s="83"/>
      <c r="S164" s="83"/>
      <c r="T164" s="84"/>
      <c r="AT164" s="17" t="s">
        <v>127</v>
      </c>
      <c r="AU164" s="17" t="s">
        <v>81</v>
      </c>
    </row>
    <row r="165" s="1" customFormat="1" ht="16.5" customHeight="1">
      <c r="B165" s="38"/>
      <c r="C165" s="238" t="s">
        <v>383</v>
      </c>
      <c r="D165" s="238" t="s">
        <v>160</v>
      </c>
      <c r="E165" s="239" t="s">
        <v>384</v>
      </c>
      <c r="F165" s="240" t="s">
        <v>385</v>
      </c>
      <c r="G165" s="241" t="s">
        <v>254</v>
      </c>
      <c r="H165" s="242">
        <v>1</v>
      </c>
      <c r="I165" s="243"/>
      <c r="J165" s="244">
        <f>ROUND(I165*H165,2)</f>
        <v>0</v>
      </c>
      <c r="K165" s="240" t="s">
        <v>124</v>
      </c>
      <c r="L165" s="245"/>
      <c r="M165" s="246" t="s">
        <v>19</v>
      </c>
      <c r="N165" s="247" t="s">
        <v>43</v>
      </c>
      <c r="O165" s="83"/>
      <c r="P165" s="220">
        <f>O165*H165</f>
        <v>0</v>
      </c>
      <c r="Q165" s="220">
        <v>1.363</v>
      </c>
      <c r="R165" s="220">
        <f>Q165*H165</f>
        <v>1.363</v>
      </c>
      <c r="S165" s="220">
        <v>0</v>
      </c>
      <c r="T165" s="221">
        <f>S165*H165</f>
        <v>0</v>
      </c>
      <c r="AR165" s="222" t="s">
        <v>159</v>
      </c>
      <c r="AT165" s="222" t="s">
        <v>160</v>
      </c>
      <c r="AU165" s="222" t="s">
        <v>81</v>
      </c>
      <c r="AY165" s="17" t="s">
        <v>118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7" t="s">
        <v>77</v>
      </c>
      <c r="BK165" s="223">
        <f>ROUND(I165*H165,2)</f>
        <v>0</v>
      </c>
      <c r="BL165" s="17" t="s">
        <v>125</v>
      </c>
      <c r="BM165" s="222" t="s">
        <v>386</v>
      </c>
    </row>
    <row r="166" s="1" customFormat="1" ht="16.5" customHeight="1">
      <c r="B166" s="38"/>
      <c r="C166" s="211" t="s">
        <v>387</v>
      </c>
      <c r="D166" s="211" t="s">
        <v>120</v>
      </c>
      <c r="E166" s="212" t="s">
        <v>388</v>
      </c>
      <c r="F166" s="213" t="s">
        <v>389</v>
      </c>
      <c r="G166" s="214" t="s">
        <v>254</v>
      </c>
      <c r="H166" s="215">
        <v>1</v>
      </c>
      <c r="I166" s="216"/>
      <c r="J166" s="217">
        <f>ROUND(I166*H166,2)</f>
        <v>0</v>
      </c>
      <c r="K166" s="213" t="s">
        <v>124</v>
      </c>
      <c r="L166" s="43"/>
      <c r="M166" s="218" t="s">
        <v>19</v>
      </c>
      <c r="N166" s="219" t="s">
        <v>43</v>
      </c>
      <c r="O166" s="83"/>
      <c r="P166" s="220">
        <f>O166*H166</f>
        <v>0</v>
      </c>
      <c r="Q166" s="220">
        <v>0.21734000000000001</v>
      </c>
      <c r="R166" s="220">
        <f>Q166*H166</f>
        <v>0.21734000000000001</v>
      </c>
      <c r="S166" s="220">
        <v>0</v>
      </c>
      <c r="T166" s="221">
        <f>S166*H166</f>
        <v>0</v>
      </c>
      <c r="AR166" s="222" t="s">
        <v>125</v>
      </c>
      <c r="AT166" s="222" t="s">
        <v>120</v>
      </c>
      <c r="AU166" s="222" t="s">
        <v>81</v>
      </c>
      <c r="AY166" s="17" t="s">
        <v>118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77</v>
      </c>
      <c r="BK166" s="223">
        <f>ROUND(I166*H166,2)</f>
        <v>0</v>
      </c>
      <c r="BL166" s="17" t="s">
        <v>125</v>
      </c>
      <c r="BM166" s="222" t="s">
        <v>390</v>
      </c>
    </row>
    <row r="167" s="1" customFormat="1">
      <c r="B167" s="38"/>
      <c r="C167" s="39"/>
      <c r="D167" s="224" t="s">
        <v>127</v>
      </c>
      <c r="E167" s="39"/>
      <c r="F167" s="225" t="s">
        <v>391</v>
      </c>
      <c r="G167" s="39"/>
      <c r="H167" s="39"/>
      <c r="I167" s="135"/>
      <c r="J167" s="39"/>
      <c r="K167" s="39"/>
      <c r="L167" s="43"/>
      <c r="M167" s="226"/>
      <c r="N167" s="83"/>
      <c r="O167" s="83"/>
      <c r="P167" s="83"/>
      <c r="Q167" s="83"/>
      <c r="R167" s="83"/>
      <c r="S167" s="83"/>
      <c r="T167" s="84"/>
      <c r="AT167" s="17" t="s">
        <v>127</v>
      </c>
      <c r="AU167" s="17" t="s">
        <v>81</v>
      </c>
    </row>
    <row r="168" s="1" customFormat="1" ht="16.5" customHeight="1">
      <c r="B168" s="38"/>
      <c r="C168" s="238" t="s">
        <v>392</v>
      </c>
      <c r="D168" s="238" t="s">
        <v>160</v>
      </c>
      <c r="E168" s="239" t="s">
        <v>393</v>
      </c>
      <c r="F168" s="240" t="s">
        <v>394</v>
      </c>
      <c r="G168" s="241" t="s">
        <v>254</v>
      </c>
      <c r="H168" s="242">
        <v>1</v>
      </c>
      <c r="I168" s="243"/>
      <c r="J168" s="244">
        <f>ROUND(I168*H168,2)</f>
        <v>0</v>
      </c>
      <c r="K168" s="240" t="s">
        <v>124</v>
      </c>
      <c r="L168" s="245"/>
      <c r="M168" s="246" t="s">
        <v>19</v>
      </c>
      <c r="N168" s="247" t="s">
        <v>43</v>
      </c>
      <c r="O168" s="83"/>
      <c r="P168" s="220">
        <f>O168*H168</f>
        <v>0</v>
      </c>
      <c r="Q168" s="220">
        <v>0.19600000000000001</v>
      </c>
      <c r="R168" s="220">
        <f>Q168*H168</f>
        <v>0.19600000000000001</v>
      </c>
      <c r="S168" s="220">
        <v>0</v>
      </c>
      <c r="T168" s="221">
        <f>S168*H168</f>
        <v>0</v>
      </c>
      <c r="AR168" s="222" t="s">
        <v>159</v>
      </c>
      <c r="AT168" s="222" t="s">
        <v>160</v>
      </c>
      <c r="AU168" s="222" t="s">
        <v>81</v>
      </c>
      <c r="AY168" s="17" t="s">
        <v>118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7" t="s">
        <v>77</v>
      </c>
      <c r="BK168" s="223">
        <f>ROUND(I168*H168,2)</f>
        <v>0</v>
      </c>
      <c r="BL168" s="17" t="s">
        <v>125</v>
      </c>
      <c r="BM168" s="222" t="s">
        <v>395</v>
      </c>
    </row>
    <row r="169" s="1" customFormat="1" ht="16.5" customHeight="1">
      <c r="B169" s="38"/>
      <c r="C169" s="211" t="s">
        <v>396</v>
      </c>
      <c r="D169" s="211" t="s">
        <v>120</v>
      </c>
      <c r="E169" s="212" t="s">
        <v>397</v>
      </c>
      <c r="F169" s="213" t="s">
        <v>398</v>
      </c>
      <c r="G169" s="214" t="s">
        <v>19</v>
      </c>
      <c r="H169" s="215">
        <v>5</v>
      </c>
      <c r="I169" s="216"/>
      <c r="J169" s="217">
        <f>ROUND(I169*H169,2)</f>
        <v>0</v>
      </c>
      <c r="K169" s="213" t="s">
        <v>399</v>
      </c>
      <c r="L169" s="43"/>
      <c r="M169" s="218" t="s">
        <v>19</v>
      </c>
      <c r="N169" s="219" t="s">
        <v>43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AR169" s="222" t="s">
        <v>125</v>
      </c>
      <c r="AT169" s="222" t="s">
        <v>120</v>
      </c>
      <c r="AU169" s="222" t="s">
        <v>81</v>
      </c>
      <c r="AY169" s="17" t="s">
        <v>118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7" t="s">
        <v>77</v>
      </c>
      <c r="BK169" s="223">
        <f>ROUND(I169*H169,2)</f>
        <v>0</v>
      </c>
      <c r="BL169" s="17" t="s">
        <v>125</v>
      </c>
      <c r="BM169" s="222" t="s">
        <v>400</v>
      </c>
    </row>
    <row r="170" s="1" customFormat="1" ht="16.5" customHeight="1">
      <c r="B170" s="38"/>
      <c r="C170" s="211" t="s">
        <v>401</v>
      </c>
      <c r="D170" s="211" t="s">
        <v>120</v>
      </c>
      <c r="E170" s="212" t="s">
        <v>402</v>
      </c>
      <c r="F170" s="213" t="s">
        <v>403</v>
      </c>
      <c r="G170" s="214" t="s">
        <v>137</v>
      </c>
      <c r="H170" s="215">
        <v>1.2</v>
      </c>
      <c r="I170" s="216"/>
      <c r="J170" s="217">
        <f>ROUND(I170*H170,2)</f>
        <v>0</v>
      </c>
      <c r="K170" s="213" t="s">
        <v>124</v>
      </c>
      <c r="L170" s="43"/>
      <c r="M170" s="218" t="s">
        <v>19</v>
      </c>
      <c r="N170" s="219" t="s">
        <v>43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AR170" s="222" t="s">
        <v>125</v>
      </c>
      <c r="AT170" s="222" t="s">
        <v>120</v>
      </c>
      <c r="AU170" s="222" t="s">
        <v>81</v>
      </c>
      <c r="AY170" s="17" t="s">
        <v>118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77</v>
      </c>
      <c r="BK170" s="223">
        <f>ROUND(I170*H170,2)</f>
        <v>0</v>
      </c>
      <c r="BL170" s="17" t="s">
        <v>125</v>
      </c>
      <c r="BM170" s="222" t="s">
        <v>404</v>
      </c>
    </row>
    <row r="171" s="1" customFormat="1">
      <c r="B171" s="38"/>
      <c r="C171" s="39"/>
      <c r="D171" s="224" t="s">
        <v>127</v>
      </c>
      <c r="E171" s="39"/>
      <c r="F171" s="225" t="s">
        <v>405</v>
      </c>
      <c r="G171" s="39"/>
      <c r="H171" s="39"/>
      <c r="I171" s="135"/>
      <c r="J171" s="39"/>
      <c r="K171" s="39"/>
      <c r="L171" s="43"/>
      <c r="M171" s="226"/>
      <c r="N171" s="83"/>
      <c r="O171" s="83"/>
      <c r="P171" s="83"/>
      <c r="Q171" s="83"/>
      <c r="R171" s="83"/>
      <c r="S171" s="83"/>
      <c r="T171" s="84"/>
      <c r="AT171" s="17" t="s">
        <v>127</v>
      </c>
      <c r="AU171" s="17" t="s">
        <v>81</v>
      </c>
    </row>
    <row r="172" s="1" customFormat="1" ht="16.5" customHeight="1">
      <c r="B172" s="38"/>
      <c r="C172" s="211" t="s">
        <v>406</v>
      </c>
      <c r="D172" s="211" t="s">
        <v>120</v>
      </c>
      <c r="E172" s="212" t="s">
        <v>407</v>
      </c>
      <c r="F172" s="213" t="s">
        <v>408</v>
      </c>
      <c r="G172" s="214" t="s">
        <v>254</v>
      </c>
      <c r="H172" s="215">
        <v>1</v>
      </c>
      <c r="I172" s="216"/>
      <c r="J172" s="217">
        <f>ROUND(I172*H172,2)</f>
        <v>0</v>
      </c>
      <c r="K172" s="213" t="s">
        <v>399</v>
      </c>
      <c r="L172" s="43"/>
      <c r="M172" s="218" t="s">
        <v>19</v>
      </c>
      <c r="N172" s="219" t="s">
        <v>43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AR172" s="222" t="s">
        <v>125</v>
      </c>
      <c r="AT172" s="222" t="s">
        <v>120</v>
      </c>
      <c r="AU172" s="222" t="s">
        <v>81</v>
      </c>
      <c r="AY172" s="17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77</v>
      </c>
      <c r="BK172" s="223">
        <f>ROUND(I172*H172,2)</f>
        <v>0</v>
      </c>
      <c r="BL172" s="17" t="s">
        <v>125</v>
      </c>
      <c r="BM172" s="222" t="s">
        <v>409</v>
      </c>
    </row>
    <row r="173" s="1" customFormat="1" ht="16.5" customHeight="1">
      <c r="B173" s="38"/>
      <c r="C173" s="211" t="s">
        <v>410</v>
      </c>
      <c r="D173" s="211" t="s">
        <v>120</v>
      </c>
      <c r="E173" s="212" t="s">
        <v>411</v>
      </c>
      <c r="F173" s="213" t="s">
        <v>412</v>
      </c>
      <c r="G173" s="214" t="s">
        <v>254</v>
      </c>
      <c r="H173" s="215">
        <v>1</v>
      </c>
      <c r="I173" s="216"/>
      <c r="J173" s="217">
        <f>ROUND(I173*H173,2)</f>
        <v>0</v>
      </c>
      <c r="K173" s="213" t="s">
        <v>399</v>
      </c>
      <c r="L173" s="43"/>
      <c r="M173" s="218" t="s">
        <v>19</v>
      </c>
      <c r="N173" s="219" t="s">
        <v>43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AR173" s="222" t="s">
        <v>125</v>
      </c>
      <c r="AT173" s="222" t="s">
        <v>120</v>
      </c>
      <c r="AU173" s="222" t="s">
        <v>81</v>
      </c>
      <c r="AY173" s="17" t="s">
        <v>118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77</v>
      </c>
      <c r="BK173" s="223">
        <f>ROUND(I173*H173,2)</f>
        <v>0</v>
      </c>
      <c r="BL173" s="17" t="s">
        <v>125</v>
      </c>
      <c r="BM173" s="222" t="s">
        <v>413</v>
      </c>
    </row>
    <row r="174" s="11" customFormat="1" ht="22.8" customHeight="1">
      <c r="B174" s="195"/>
      <c r="C174" s="196"/>
      <c r="D174" s="197" t="s">
        <v>71</v>
      </c>
      <c r="E174" s="209" t="s">
        <v>414</v>
      </c>
      <c r="F174" s="209" t="s">
        <v>415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SUM(P175:P176)</f>
        <v>0</v>
      </c>
      <c r="Q174" s="203"/>
      <c r="R174" s="204">
        <f>SUM(R175:R176)</f>
        <v>0</v>
      </c>
      <c r="S174" s="203"/>
      <c r="T174" s="205">
        <f>SUM(T175:T176)</f>
        <v>0</v>
      </c>
      <c r="AR174" s="206" t="s">
        <v>77</v>
      </c>
      <c r="AT174" s="207" t="s">
        <v>71</v>
      </c>
      <c r="AU174" s="207" t="s">
        <v>77</v>
      </c>
      <c r="AY174" s="206" t="s">
        <v>118</v>
      </c>
      <c r="BK174" s="208">
        <f>SUM(BK175:BK176)</f>
        <v>0</v>
      </c>
    </row>
    <row r="175" s="1" customFormat="1" ht="24" customHeight="1">
      <c r="B175" s="38"/>
      <c r="C175" s="211" t="s">
        <v>416</v>
      </c>
      <c r="D175" s="211" t="s">
        <v>120</v>
      </c>
      <c r="E175" s="212" t="s">
        <v>417</v>
      </c>
      <c r="F175" s="213" t="s">
        <v>418</v>
      </c>
      <c r="G175" s="214" t="s">
        <v>163</v>
      </c>
      <c r="H175" s="215">
        <v>180.07400000000001</v>
      </c>
      <c r="I175" s="216"/>
      <c r="J175" s="217">
        <f>ROUND(I175*H175,2)</f>
        <v>0</v>
      </c>
      <c r="K175" s="213" t="s">
        <v>124</v>
      </c>
      <c r="L175" s="43"/>
      <c r="M175" s="218" t="s">
        <v>19</v>
      </c>
      <c r="N175" s="219" t="s">
        <v>43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AR175" s="222" t="s">
        <v>125</v>
      </c>
      <c r="AT175" s="222" t="s">
        <v>120</v>
      </c>
      <c r="AU175" s="222" t="s">
        <v>81</v>
      </c>
      <c r="AY175" s="17" t="s">
        <v>118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77</v>
      </c>
      <c r="BK175" s="223">
        <f>ROUND(I175*H175,2)</f>
        <v>0</v>
      </c>
      <c r="BL175" s="17" t="s">
        <v>125</v>
      </c>
      <c r="BM175" s="222" t="s">
        <v>419</v>
      </c>
    </row>
    <row r="176" s="1" customFormat="1">
      <c r="B176" s="38"/>
      <c r="C176" s="39"/>
      <c r="D176" s="224" t="s">
        <v>127</v>
      </c>
      <c r="E176" s="39"/>
      <c r="F176" s="225" t="s">
        <v>420</v>
      </c>
      <c r="G176" s="39"/>
      <c r="H176" s="39"/>
      <c r="I176" s="135"/>
      <c r="J176" s="39"/>
      <c r="K176" s="39"/>
      <c r="L176" s="43"/>
      <c r="M176" s="226"/>
      <c r="N176" s="83"/>
      <c r="O176" s="83"/>
      <c r="P176" s="83"/>
      <c r="Q176" s="83"/>
      <c r="R176" s="83"/>
      <c r="S176" s="83"/>
      <c r="T176" s="84"/>
      <c r="AT176" s="17" t="s">
        <v>127</v>
      </c>
      <c r="AU176" s="17" t="s">
        <v>81</v>
      </c>
    </row>
    <row r="177" s="11" customFormat="1" ht="25.92" customHeight="1">
      <c r="B177" s="195"/>
      <c r="C177" s="196"/>
      <c r="D177" s="197" t="s">
        <v>71</v>
      </c>
      <c r="E177" s="198" t="s">
        <v>232</v>
      </c>
      <c r="F177" s="198" t="s">
        <v>233</v>
      </c>
      <c r="G177" s="196"/>
      <c r="H177" s="196"/>
      <c r="I177" s="199"/>
      <c r="J177" s="200">
        <f>BK177</f>
        <v>0</v>
      </c>
      <c r="K177" s="196"/>
      <c r="L177" s="201"/>
      <c r="M177" s="202"/>
      <c r="N177" s="203"/>
      <c r="O177" s="203"/>
      <c r="P177" s="204">
        <f>P178+P181+P183</f>
        <v>0</v>
      </c>
      <c r="Q177" s="203"/>
      <c r="R177" s="204">
        <f>R178+R181+R183</f>
        <v>0</v>
      </c>
      <c r="S177" s="203"/>
      <c r="T177" s="205">
        <f>T178+T181+T183</f>
        <v>0</v>
      </c>
      <c r="AR177" s="206" t="s">
        <v>144</v>
      </c>
      <c r="AT177" s="207" t="s">
        <v>71</v>
      </c>
      <c r="AU177" s="207" t="s">
        <v>72</v>
      </c>
      <c r="AY177" s="206" t="s">
        <v>118</v>
      </c>
      <c r="BK177" s="208">
        <f>BK178+BK181+BK183</f>
        <v>0</v>
      </c>
    </row>
    <row r="178" s="11" customFormat="1" ht="22.8" customHeight="1">
      <c r="B178" s="195"/>
      <c r="C178" s="196"/>
      <c r="D178" s="197" t="s">
        <v>71</v>
      </c>
      <c r="E178" s="209" t="s">
        <v>234</v>
      </c>
      <c r="F178" s="209" t="s">
        <v>235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SUM(P179:P180)</f>
        <v>0</v>
      </c>
      <c r="Q178" s="203"/>
      <c r="R178" s="204">
        <f>SUM(R179:R180)</f>
        <v>0</v>
      </c>
      <c r="S178" s="203"/>
      <c r="T178" s="205">
        <f>SUM(T179:T180)</f>
        <v>0</v>
      </c>
      <c r="AR178" s="206" t="s">
        <v>144</v>
      </c>
      <c r="AT178" s="207" t="s">
        <v>71</v>
      </c>
      <c r="AU178" s="207" t="s">
        <v>77</v>
      </c>
      <c r="AY178" s="206" t="s">
        <v>118</v>
      </c>
      <c r="BK178" s="208">
        <f>SUM(BK179:BK180)</f>
        <v>0</v>
      </c>
    </row>
    <row r="179" s="1" customFormat="1" ht="16.5" customHeight="1">
      <c r="B179" s="38"/>
      <c r="C179" s="211" t="s">
        <v>421</v>
      </c>
      <c r="D179" s="211" t="s">
        <v>120</v>
      </c>
      <c r="E179" s="212" t="s">
        <v>237</v>
      </c>
      <c r="F179" s="213" t="s">
        <v>238</v>
      </c>
      <c r="G179" s="214" t="s">
        <v>239</v>
      </c>
      <c r="H179" s="215">
        <v>1</v>
      </c>
      <c r="I179" s="216"/>
      <c r="J179" s="217">
        <f>ROUND(I179*H179,2)</f>
        <v>0</v>
      </c>
      <c r="K179" s="213" t="s">
        <v>124</v>
      </c>
      <c r="L179" s="43"/>
      <c r="M179" s="218" t="s">
        <v>19</v>
      </c>
      <c r="N179" s="219" t="s">
        <v>43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AR179" s="222" t="s">
        <v>240</v>
      </c>
      <c r="AT179" s="222" t="s">
        <v>120</v>
      </c>
      <c r="AU179" s="222" t="s">
        <v>81</v>
      </c>
      <c r="AY179" s="17" t="s">
        <v>118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77</v>
      </c>
      <c r="BK179" s="223">
        <f>ROUND(I179*H179,2)</f>
        <v>0</v>
      </c>
      <c r="BL179" s="17" t="s">
        <v>240</v>
      </c>
      <c r="BM179" s="222" t="s">
        <v>422</v>
      </c>
    </row>
    <row r="180" s="1" customFormat="1">
      <c r="B180" s="38"/>
      <c r="C180" s="39"/>
      <c r="D180" s="224" t="s">
        <v>242</v>
      </c>
      <c r="E180" s="39"/>
      <c r="F180" s="225" t="s">
        <v>243</v>
      </c>
      <c r="G180" s="39"/>
      <c r="H180" s="39"/>
      <c r="I180" s="135"/>
      <c r="J180" s="39"/>
      <c r="K180" s="39"/>
      <c r="L180" s="43"/>
      <c r="M180" s="226"/>
      <c r="N180" s="83"/>
      <c r="O180" s="83"/>
      <c r="P180" s="83"/>
      <c r="Q180" s="83"/>
      <c r="R180" s="83"/>
      <c r="S180" s="83"/>
      <c r="T180" s="84"/>
      <c r="AT180" s="17" t="s">
        <v>242</v>
      </c>
      <c r="AU180" s="17" t="s">
        <v>81</v>
      </c>
    </row>
    <row r="181" s="11" customFormat="1" ht="22.8" customHeight="1">
      <c r="B181" s="195"/>
      <c r="C181" s="196"/>
      <c r="D181" s="197" t="s">
        <v>71</v>
      </c>
      <c r="E181" s="209" t="s">
        <v>244</v>
      </c>
      <c r="F181" s="209" t="s">
        <v>245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P182</f>
        <v>0</v>
      </c>
      <c r="Q181" s="203"/>
      <c r="R181" s="204">
        <f>R182</f>
        <v>0</v>
      </c>
      <c r="S181" s="203"/>
      <c r="T181" s="205">
        <f>T182</f>
        <v>0</v>
      </c>
      <c r="AR181" s="206" t="s">
        <v>144</v>
      </c>
      <c r="AT181" s="207" t="s">
        <v>71</v>
      </c>
      <c r="AU181" s="207" t="s">
        <v>77</v>
      </c>
      <c r="AY181" s="206" t="s">
        <v>118</v>
      </c>
      <c r="BK181" s="208">
        <f>BK182</f>
        <v>0</v>
      </c>
    </row>
    <row r="182" s="1" customFormat="1" ht="16.5" customHeight="1">
      <c r="B182" s="38"/>
      <c r="C182" s="211" t="s">
        <v>423</v>
      </c>
      <c r="D182" s="211" t="s">
        <v>120</v>
      </c>
      <c r="E182" s="212" t="s">
        <v>246</v>
      </c>
      <c r="F182" s="213" t="s">
        <v>247</v>
      </c>
      <c r="G182" s="214" t="s">
        <v>239</v>
      </c>
      <c r="H182" s="215">
        <v>1</v>
      </c>
      <c r="I182" s="216"/>
      <c r="J182" s="217">
        <f>ROUND(I182*H182,2)</f>
        <v>0</v>
      </c>
      <c r="K182" s="213" t="s">
        <v>124</v>
      </c>
      <c r="L182" s="43"/>
      <c r="M182" s="218" t="s">
        <v>19</v>
      </c>
      <c r="N182" s="219" t="s">
        <v>43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AR182" s="222" t="s">
        <v>240</v>
      </c>
      <c r="AT182" s="222" t="s">
        <v>120</v>
      </c>
      <c r="AU182" s="222" t="s">
        <v>81</v>
      </c>
      <c r="AY182" s="17" t="s">
        <v>118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77</v>
      </c>
      <c r="BK182" s="223">
        <f>ROUND(I182*H182,2)</f>
        <v>0</v>
      </c>
      <c r="BL182" s="17" t="s">
        <v>240</v>
      </c>
      <c r="BM182" s="222" t="s">
        <v>424</v>
      </c>
    </row>
    <row r="183" s="11" customFormat="1" ht="22.8" customHeight="1">
      <c r="B183" s="195"/>
      <c r="C183" s="196"/>
      <c r="D183" s="197" t="s">
        <v>71</v>
      </c>
      <c r="E183" s="209" t="s">
        <v>249</v>
      </c>
      <c r="F183" s="209" t="s">
        <v>250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SUM(P184:P185)</f>
        <v>0</v>
      </c>
      <c r="Q183" s="203"/>
      <c r="R183" s="204">
        <f>SUM(R184:R185)</f>
        <v>0</v>
      </c>
      <c r="S183" s="203"/>
      <c r="T183" s="205">
        <f>SUM(T184:T185)</f>
        <v>0</v>
      </c>
      <c r="AR183" s="206" t="s">
        <v>144</v>
      </c>
      <c r="AT183" s="207" t="s">
        <v>71</v>
      </c>
      <c r="AU183" s="207" t="s">
        <v>77</v>
      </c>
      <c r="AY183" s="206" t="s">
        <v>118</v>
      </c>
      <c r="BK183" s="208">
        <f>SUM(BK184:BK185)</f>
        <v>0</v>
      </c>
    </row>
    <row r="184" s="1" customFormat="1" ht="16.5" customHeight="1">
      <c r="B184" s="38"/>
      <c r="C184" s="211" t="s">
        <v>425</v>
      </c>
      <c r="D184" s="211" t="s">
        <v>120</v>
      </c>
      <c r="E184" s="212" t="s">
        <v>252</v>
      </c>
      <c r="F184" s="213" t="s">
        <v>253</v>
      </c>
      <c r="G184" s="214" t="s">
        <v>254</v>
      </c>
      <c r="H184" s="215">
        <v>1</v>
      </c>
      <c r="I184" s="216"/>
      <c r="J184" s="217">
        <f>ROUND(I184*H184,2)</f>
        <v>0</v>
      </c>
      <c r="K184" s="213" t="s">
        <v>124</v>
      </c>
      <c r="L184" s="43"/>
      <c r="M184" s="218" t="s">
        <v>19</v>
      </c>
      <c r="N184" s="219" t="s">
        <v>43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222" t="s">
        <v>240</v>
      </c>
      <c r="AT184" s="222" t="s">
        <v>120</v>
      </c>
      <c r="AU184" s="222" t="s">
        <v>81</v>
      </c>
      <c r="AY184" s="17" t="s">
        <v>118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77</v>
      </c>
      <c r="BK184" s="223">
        <f>ROUND(I184*H184,2)</f>
        <v>0</v>
      </c>
      <c r="BL184" s="17" t="s">
        <v>240</v>
      </c>
      <c r="BM184" s="222" t="s">
        <v>426</v>
      </c>
    </row>
    <row r="185" s="1" customFormat="1">
      <c r="B185" s="38"/>
      <c r="C185" s="39"/>
      <c r="D185" s="224" t="s">
        <v>242</v>
      </c>
      <c r="E185" s="39"/>
      <c r="F185" s="225" t="s">
        <v>256</v>
      </c>
      <c r="G185" s="39"/>
      <c r="H185" s="39"/>
      <c r="I185" s="135"/>
      <c r="J185" s="39"/>
      <c r="K185" s="39"/>
      <c r="L185" s="43"/>
      <c r="M185" s="269"/>
      <c r="N185" s="270"/>
      <c r="O185" s="270"/>
      <c r="P185" s="270"/>
      <c r="Q185" s="270"/>
      <c r="R185" s="270"/>
      <c r="S185" s="270"/>
      <c r="T185" s="271"/>
      <c r="AT185" s="17" t="s">
        <v>242</v>
      </c>
      <c r="AU185" s="17" t="s">
        <v>81</v>
      </c>
    </row>
    <row r="186" s="1" customFormat="1" ht="6.96" customHeight="1">
      <c r="B186" s="58"/>
      <c r="C186" s="59"/>
      <c r="D186" s="59"/>
      <c r="E186" s="59"/>
      <c r="F186" s="59"/>
      <c r="G186" s="59"/>
      <c r="H186" s="59"/>
      <c r="I186" s="161"/>
      <c r="J186" s="59"/>
      <c r="K186" s="59"/>
      <c r="L186" s="43"/>
    </row>
  </sheetData>
  <sheetProtection sheet="1" autoFilter="0" formatColumns="0" formatRows="0" objects="1" scenarios="1" spinCount="100000" saltValue="KFrIR6uK1DyVQISpJ9Xapte2xacibU5khyotexVgWuQOneO4LmpccHiLK2ZJiFwmgT93UK8cSi+OiG+SHj7DEA==" hashValue="AoyqzDfM2SNw/nFc0uPSh+HXty8A256GsapIhJ/wBRC5PI0D/CU2w4K1KaS1CNk5ZSOoZ9DPSiRQA/njiFlO2A==" algorithmName="SHA-512" password="CC35"/>
  <autoFilter ref="C86:K18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81</v>
      </c>
    </row>
    <row r="4" ht="24.96" customHeight="1">
      <c r="B4" s="20"/>
      <c r="D4" s="131" t="s">
        <v>87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Oprava zpevněné plochy, kanalizační přípojky a dešťové kanalizace u MŠ Palackého 141, Česká Kamenice</v>
      </c>
      <c r="F7" s="133"/>
      <c r="G7" s="133"/>
      <c r="H7" s="133"/>
      <c r="L7" s="20"/>
    </row>
    <row r="8" s="1" customFormat="1" ht="12" customHeight="1">
      <c r="B8" s="43"/>
      <c r="D8" s="133" t="s">
        <v>88</v>
      </c>
      <c r="I8" s="135"/>
      <c r="L8" s="43"/>
    </row>
    <row r="9" s="1" customFormat="1" ht="36.96" customHeight="1">
      <c r="B9" s="43"/>
      <c r="E9" s="136" t="s">
        <v>427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9. 12. 2019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27</v>
      </c>
      <c r="I15" s="138" t="s">
        <v>28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29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31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</v>
      </c>
      <c r="I21" s="138" t="s">
        <v>28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34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36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38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40</v>
      </c>
      <c r="I32" s="147" t="s">
        <v>39</v>
      </c>
      <c r="J32" s="146" t="s">
        <v>41</v>
      </c>
      <c r="L32" s="43"/>
    </row>
    <row r="33" s="1" customFormat="1" ht="14.4" customHeight="1">
      <c r="B33" s="43"/>
      <c r="D33" s="148" t="s">
        <v>42</v>
      </c>
      <c r="E33" s="133" t="s">
        <v>43</v>
      </c>
      <c r="F33" s="149">
        <f>ROUND((SUM(BE86:BE249)),  2)</f>
        <v>0</v>
      </c>
      <c r="I33" s="150">
        <v>0.20999999999999999</v>
      </c>
      <c r="J33" s="149">
        <f>ROUND(((SUM(BE86:BE249))*I33),  2)</f>
        <v>0</v>
      </c>
      <c r="L33" s="43"/>
    </row>
    <row r="34" s="1" customFormat="1" ht="14.4" customHeight="1">
      <c r="B34" s="43"/>
      <c r="E34" s="133" t="s">
        <v>44</v>
      </c>
      <c r="F34" s="149">
        <f>ROUND((SUM(BF86:BF249)),  2)</f>
        <v>0</v>
      </c>
      <c r="I34" s="150">
        <v>0.14999999999999999</v>
      </c>
      <c r="J34" s="149">
        <f>ROUND(((SUM(BF86:BF249))*I34),  2)</f>
        <v>0</v>
      </c>
      <c r="L34" s="43"/>
    </row>
    <row r="35" hidden="1" s="1" customFormat="1" ht="14.4" customHeight="1">
      <c r="B35" s="43"/>
      <c r="E35" s="133" t="s">
        <v>45</v>
      </c>
      <c r="F35" s="149">
        <f>ROUND((SUM(BG86:BG249)),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46</v>
      </c>
      <c r="F36" s="149">
        <f>ROUND((SUM(BH86:BH249)),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47</v>
      </c>
      <c r="F37" s="149">
        <f>ROUND((SUM(BI86:BI249)),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Oprava zpevněné plochy, kanalizační přípojky a dešťové kanalizace u MŠ Palackého 141, Česká Kamenice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88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3 - Dešťová kanalizace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st.p.č.693, p.p.č.1287 a 302, k.ú.Č.Kamenice</v>
      </c>
      <c r="G52" s="39"/>
      <c r="H52" s="39"/>
      <c r="I52" s="138" t="s">
        <v>23</v>
      </c>
      <c r="J52" s="71" t="str">
        <f>IF(J12="","",J12)</f>
        <v>9. 12. 2019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Město Česká Kamenice</v>
      </c>
      <c r="G54" s="39"/>
      <c r="H54" s="39"/>
      <c r="I54" s="138" t="s">
        <v>31</v>
      </c>
      <c r="J54" s="36" t="str">
        <f>E21</f>
        <v>PROJEKT-projekty staveb, Ing Marcela Bezděková</v>
      </c>
      <c r="K54" s="39"/>
      <c r="L54" s="43"/>
    </row>
    <row r="55" s="1" customFormat="1" ht="15.1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8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91</v>
      </c>
      <c r="D57" s="167"/>
      <c r="E57" s="167"/>
      <c r="F57" s="167"/>
      <c r="G57" s="167"/>
      <c r="H57" s="167"/>
      <c r="I57" s="168"/>
      <c r="J57" s="169" t="s">
        <v>92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70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93</v>
      </c>
    </row>
    <row r="60" s="8" customFormat="1" ht="24.96" customHeight="1">
      <c r="B60" s="171"/>
      <c r="C60" s="172"/>
      <c r="D60" s="173" t="s">
        <v>94</v>
      </c>
      <c r="E60" s="174"/>
      <c r="F60" s="174"/>
      <c r="G60" s="174"/>
      <c r="H60" s="174"/>
      <c r="I60" s="175"/>
      <c r="J60" s="176">
        <f>J87</f>
        <v>0</v>
      </c>
      <c r="K60" s="172"/>
      <c r="L60" s="177"/>
    </row>
    <row r="61" s="9" customFormat="1" ht="19.92" customHeight="1">
      <c r="B61" s="178"/>
      <c r="C61" s="179"/>
      <c r="D61" s="180" t="s">
        <v>95</v>
      </c>
      <c r="E61" s="181"/>
      <c r="F61" s="181"/>
      <c r="G61" s="181"/>
      <c r="H61" s="181"/>
      <c r="I61" s="182"/>
      <c r="J61" s="183">
        <f>J88</f>
        <v>0</v>
      </c>
      <c r="K61" s="179"/>
      <c r="L61" s="184"/>
    </row>
    <row r="62" s="9" customFormat="1" ht="19.92" customHeight="1">
      <c r="B62" s="178"/>
      <c r="C62" s="179"/>
      <c r="D62" s="180" t="s">
        <v>428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258</v>
      </c>
      <c r="E63" s="181"/>
      <c r="F63" s="181"/>
      <c r="G63" s="181"/>
      <c r="H63" s="181"/>
      <c r="I63" s="182"/>
      <c r="J63" s="183">
        <f>J185</f>
        <v>0</v>
      </c>
      <c r="K63" s="179"/>
      <c r="L63" s="184"/>
    </row>
    <row r="64" s="9" customFormat="1" ht="19.92" customHeight="1">
      <c r="B64" s="178"/>
      <c r="C64" s="179"/>
      <c r="D64" s="180" t="s">
        <v>259</v>
      </c>
      <c r="E64" s="181"/>
      <c r="F64" s="181"/>
      <c r="G64" s="181"/>
      <c r="H64" s="181"/>
      <c r="I64" s="182"/>
      <c r="J64" s="183">
        <f>J243</f>
        <v>0</v>
      </c>
      <c r="K64" s="179"/>
      <c r="L64" s="184"/>
    </row>
    <row r="65" s="8" customFormat="1" ht="24.96" customHeight="1">
      <c r="B65" s="171"/>
      <c r="C65" s="172"/>
      <c r="D65" s="173" t="s">
        <v>99</v>
      </c>
      <c r="E65" s="174"/>
      <c r="F65" s="174"/>
      <c r="G65" s="174"/>
      <c r="H65" s="174"/>
      <c r="I65" s="175"/>
      <c r="J65" s="176">
        <f>J246</f>
        <v>0</v>
      </c>
      <c r="K65" s="172"/>
      <c r="L65" s="177"/>
    </row>
    <row r="66" s="9" customFormat="1" ht="19.92" customHeight="1">
      <c r="B66" s="178"/>
      <c r="C66" s="179"/>
      <c r="D66" s="180" t="s">
        <v>100</v>
      </c>
      <c r="E66" s="181"/>
      <c r="F66" s="181"/>
      <c r="G66" s="181"/>
      <c r="H66" s="181"/>
      <c r="I66" s="182"/>
      <c r="J66" s="183">
        <f>J247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103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Oprava zpevněné plochy, kanalizační přípojky a dešťové kanalizace u MŠ Palackého 141, Česká Kamenice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88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3 - Dešťová kanalizace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st.p.č.693, p.p.č.1287 a 302, k.ú.Č.Kamenice</v>
      </c>
      <c r="G80" s="39"/>
      <c r="H80" s="39"/>
      <c r="I80" s="138" t="s">
        <v>23</v>
      </c>
      <c r="J80" s="71" t="str">
        <f>IF(J12="","",J12)</f>
        <v>9. 12. 2019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43.05" customHeight="1">
      <c r="B82" s="38"/>
      <c r="C82" s="32" t="s">
        <v>25</v>
      </c>
      <c r="D82" s="39"/>
      <c r="E82" s="39"/>
      <c r="F82" s="27" t="str">
        <f>E15</f>
        <v>Město Česká Kamenice</v>
      </c>
      <c r="G82" s="39"/>
      <c r="H82" s="39"/>
      <c r="I82" s="138" t="s">
        <v>31</v>
      </c>
      <c r="J82" s="36" t="str">
        <f>E21</f>
        <v>PROJEKT-projekty staveb, Ing Marcela Bezděková</v>
      </c>
      <c r="K82" s="39"/>
      <c r="L82" s="43"/>
    </row>
    <row r="83" s="1" customFormat="1" ht="15.15" customHeight="1">
      <c r="B83" s="38"/>
      <c r="C83" s="32" t="s">
        <v>29</v>
      </c>
      <c r="D83" s="39"/>
      <c r="E83" s="39"/>
      <c r="F83" s="27" t="str">
        <f>IF(E18="","",E18)</f>
        <v>Vyplň údaj</v>
      </c>
      <c r="G83" s="39"/>
      <c r="H83" s="39"/>
      <c r="I83" s="138" t="s">
        <v>34</v>
      </c>
      <c r="J83" s="36" t="str">
        <f>E24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104</v>
      </c>
      <c r="D85" s="187" t="s">
        <v>57</v>
      </c>
      <c r="E85" s="187" t="s">
        <v>53</v>
      </c>
      <c r="F85" s="187" t="s">
        <v>54</v>
      </c>
      <c r="G85" s="187" t="s">
        <v>105</v>
      </c>
      <c r="H85" s="187" t="s">
        <v>106</v>
      </c>
      <c r="I85" s="188" t="s">
        <v>107</v>
      </c>
      <c r="J85" s="187" t="s">
        <v>92</v>
      </c>
      <c r="K85" s="189" t="s">
        <v>108</v>
      </c>
      <c r="L85" s="190"/>
      <c r="M85" s="91" t="s">
        <v>19</v>
      </c>
      <c r="N85" s="92" t="s">
        <v>42</v>
      </c>
      <c r="O85" s="92" t="s">
        <v>109</v>
      </c>
      <c r="P85" s="92" t="s">
        <v>110</v>
      </c>
      <c r="Q85" s="92" t="s">
        <v>111</v>
      </c>
      <c r="R85" s="92" t="s">
        <v>112</v>
      </c>
      <c r="S85" s="92" t="s">
        <v>113</v>
      </c>
      <c r="T85" s="93" t="s">
        <v>114</v>
      </c>
    </row>
    <row r="86" s="1" customFormat="1" ht="22.8" customHeight="1">
      <c r="B86" s="38"/>
      <c r="C86" s="98" t="s">
        <v>115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P87+P246</f>
        <v>0</v>
      </c>
      <c r="Q86" s="95"/>
      <c r="R86" s="192">
        <f>R87+R246</f>
        <v>126.8091582</v>
      </c>
      <c r="S86" s="95"/>
      <c r="T86" s="193">
        <f>T87+T246</f>
        <v>0</v>
      </c>
      <c r="AT86" s="17" t="s">
        <v>71</v>
      </c>
      <c r="AU86" s="17" t="s">
        <v>93</v>
      </c>
      <c r="BK86" s="194">
        <f>BK87+BK246</f>
        <v>0</v>
      </c>
    </row>
    <row r="87" s="11" customFormat="1" ht="25.92" customHeight="1">
      <c r="B87" s="195"/>
      <c r="C87" s="196"/>
      <c r="D87" s="197" t="s">
        <v>71</v>
      </c>
      <c r="E87" s="198" t="s">
        <v>116</v>
      </c>
      <c r="F87" s="198" t="s">
        <v>117</v>
      </c>
      <c r="G87" s="196"/>
      <c r="H87" s="196"/>
      <c r="I87" s="199"/>
      <c r="J87" s="200">
        <f>BK87</f>
        <v>0</v>
      </c>
      <c r="K87" s="196"/>
      <c r="L87" s="201"/>
      <c r="M87" s="202"/>
      <c r="N87" s="203"/>
      <c r="O87" s="203"/>
      <c r="P87" s="204">
        <f>P88+P182+P185+P243</f>
        <v>0</v>
      </c>
      <c r="Q87" s="203"/>
      <c r="R87" s="204">
        <f>R88+R182+R185+R243</f>
        <v>126.8091582</v>
      </c>
      <c r="S87" s="203"/>
      <c r="T87" s="205">
        <f>T88+T182+T185+T243</f>
        <v>0</v>
      </c>
      <c r="AR87" s="206" t="s">
        <v>77</v>
      </c>
      <c r="AT87" s="207" t="s">
        <v>71</v>
      </c>
      <c r="AU87" s="207" t="s">
        <v>72</v>
      </c>
      <c r="AY87" s="206" t="s">
        <v>118</v>
      </c>
      <c r="BK87" s="208">
        <f>BK88+BK182+BK185+BK243</f>
        <v>0</v>
      </c>
    </row>
    <row r="88" s="11" customFormat="1" ht="22.8" customHeight="1">
      <c r="B88" s="195"/>
      <c r="C88" s="196"/>
      <c r="D88" s="197" t="s">
        <v>71</v>
      </c>
      <c r="E88" s="209" t="s">
        <v>77</v>
      </c>
      <c r="F88" s="209" t="s">
        <v>119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SUM(P89:P181)</f>
        <v>0</v>
      </c>
      <c r="Q88" s="203"/>
      <c r="R88" s="204">
        <f>SUM(R89:R181)</f>
        <v>122.89439999999999</v>
      </c>
      <c r="S88" s="203"/>
      <c r="T88" s="205">
        <f>SUM(T89:T181)</f>
        <v>0</v>
      </c>
      <c r="AR88" s="206" t="s">
        <v>77</v>
      </c>
      <c r="AT88" s="207" t="s">
        <v>71</v>
      </c>
      <c r="AU88" s="207" t="s">
        <v>77</v>
      </c>
      <c r="AY88" s="206" t="s">
        <v>118</v>
      </c>
      <c r="BK88" s="208">
        <f>SUM(BK89:BK181)</f>
        <v>0</v>
      </c>
    </row>
    <row r="89" s="1" customFormat="1" ht="16.5" customHeight="1">
      <c r="B89" s="38"/>
      <c r="C89" s="211" t="s">
        <v>77</v>
      </c>
      <c r="D89" s="211" t="s">
        <v>120</v>
      </c>
      <c r="E89" s="212" t="s">
        <v>267</v>
      </c>
      <c r="F89" s="213" t="s">
        <v>268</v>
      </c>
      <c r="G89" s="214" t="s">
        <v>269</v>
      </c>
      <c r="H89" s="215">
        <v>200</v>
      </c>
      <c r="I89" s="216"/>
      <c r="J89" s="217">
        <f>ROUND(I89*H89,2)</f>
        <v>0</v>
      </c>
      <c r="K89" s="213" t="s">
        <v>124</v>
      </c>
      <c r="L89" s="43"/>
      <c r="M89" s="218" t="s">
        <v>19</v>
      </c>
      <c r="N89" s="219" t="s">
        <v>43</v>
      </c>
      <c r="O89" s="83"/>
      <c r="P89" s="220">
        <f>O89*H89</f>
        <v>0</v>
      </c>
      <c r="Q89" s="220">
        <v>0.00055000000000000003</v>
      </c>
      <c r="R89" s="220">
        <f>Q89*H89</f>
        <v>0.11</v>
      </c>
      <c r="S89" s="220">
        <v>0</v>
      </c>
      <c r="T89" s="221">
        <f>S89*H89</f>
        <v>0</v>
      </c>
      <c r="AR89" s="222" t="s">
        <v>125</v>
      </c>
      <c r="AT89" s="222" t="s">
        <v>120</v>
      </c>
      <c r="AU89" s="222" t="s">
        <v>81</v>
      </c>
      <c r="AY89" s="17" t="s">
        <v>118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7" t="s">
        <v>77</v>
      </c>
      <c r="BK89" s="223">
        <f>ROUND(I89*H89,2)</f>
        <v>0</v>
      </c>
      <c r="BL89" s="17" t="s">
        <v>125</v>
      </c>
      <c r="BM89" s="222" t="s">
        <v>429</v>
      </c>
    </row>
    <row r="90" s="1" customFormat="1">
      <c r="B90" s="38"/>
      <c r="C90" s="39"/>
      <c r="D90" s="224" t="s">
        <v>127</v>
      </c>
      <c r="E90" s="39"/>
      <c r="F90" s="225" t="s">
        <v>263</v>
      </c>
      <c r="G90" s="39"/>
      <c r="H90" s="39"/>
      <c r="I90" s="135"/>
      <c r="J90" s="39"/>
      <c r="K90" s="39"/>
      <c r="L90" s="43"/>
      <c r="M90" s="226"/>
      <c r="N90" s="83"/>
      <c r="O90" s="83"/>
      <c r="P90" s="83"/>
      <c r="Q90" s="83"/>
      <c r="R90" s="83"/>
      <c r="S90" s="83"/>
      <c r="T90" s="84"/>
      <c r="AT90" s="17" t="s">
        <v>127</v>
      </c>
      <c r="AU90" s="17" t="s">
        <v>81</v>
      </c>
    </row>
    <row r="91" s="1" customFormat="1" ht="16.5" customHeight="1">
      <c r="B91" s="38"/>
      <c r="C91" s="211" t="s">
        <v>81</v>
      </c>
      <c r="D91" s="211" t="s">
        <v>120</v>
      </c>
      <c r="E91" s="212" t="s">
        <v>271</v>
      </c>
      <c r="F91" s="213" t="s">
        <v>272</v>
      </c>
      <c r="G91" s="214" t="s">
        <v>269</v>
      </c>
      <c r="H91" s="215">
        <v>200</v>
      </c>
      <c r="I91" s="216"/>
      <c r="J91" s="217">
        <f>ROUND(I91*H91,2)</f>
        <v>0</v>
      </c>
      <c r="K91" s="213" t="s">
        <v>124</v>
      </c>
      <c r="L91" s="43"/>
      <c r="M91" s="218" t="s">
        <v>19</v>
      </c>
      <c r="N91" s="219" t="s">
        <v>43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22" t="s">
        <v>125</v>
      </c>
      <c r="AT91" s="222" t="s">
        <v>120</v>
      </c>
      <c r="AU91" s="222" t="s">
        <v>81</v>
      </c>
      <c r="AY91" s="17" t="s">
        <v>118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7" t="s">
        <v>77</v>
      </c>
      <c r="BK91" s="223">
        <f>ROUND(I91*H91,2)</f>
        <v>0</v>
      </c>
      <c r="BL91" s="17" t="s">
        <v>125</v>
      </c>
      <c r="BM91" s="222" t="s">
        <v>430</v>
      </c>
    </row>
    <row r="92" s="1" customFormat="1">
      <c r="B92" s="38"/>
      <c r="C92" s="39"/>
      <c r="D92" s="224" t="s">
        <v>127</v>
      </c>
      <c r="E92" s="39"/>
      <c r="F92" s="225" t="s">
        <v>263</v>
      </c>
      <c r="G92" s="39"/>
      <c r="H92" s="39"/>
      <c r="I92" s="135"/>
      <c r="J92" s="39"/>
      <c r="K92" s="39"/>
      <c r="L92" s="43"/>
      <c r="M92" s="226"/>
      <c r="N92" s="83"/>
      <c r="O92" s="83"/>
      <c r="P92" s="83"/>
      <c r="Q92" s="83"/>
      <c r="R92" s="83"/>
      <c r="S92" s="83"/>
      <c r="T92" s="84"/>
      <c r="AT92" s="17" t="s">
        <v>127</v>
      </c>
      <c r="AU92" s="17" t="s">
        <v>81</v>
      </c>
    </row>
    <row r="93" s="1" customFormat="1" ht="24" customHeight="1">
      <c r="B93" s="38"/>
      <c r="C93" s="211" t="s">
        <v>84</v>
      </c>
      <c r="D93" s="211" t="s">
        <v>120</v>
      </c>
      <c r="E93" s="212" t="s">
        <v>274</v>
      </c>
      <c r="F93" s="213" t="s">
        <v>275</v>
      </c>
      <c r="G93" s="214" t="s">
        <v>137</v>
      </c>
      <c r="H93" s="215">
        <v>11.426</v>
      </c>
      <c r="I93" s="216"/>
      <c r="J93" s="217">
        <f>ROUND(I93*H93,2)</f>
        <v>0</v>
      </c>
      <c r="K93" s="213" t="s">
        <v>124</v>
      </c>
      <c r="L93" s="43"/>
      <c r="M93" s="218" t="s">
        <v>19</v>
      </c>
      <c r="N93" s="219" t="s">
        <v>43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222" t="s">
        <v>125</v>
      </c>
      <c r="AT93" s="222" t="s">
        <v>120</v>
      </c>
      <c r="AU93" s="222" t="s">
        <v>81</v>
      </c>
      <c r="AY93" s="17" t="s">
        <v>118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7" t="s">
        <v>77</v>
      </c>
      <c r="BK93" s="223">
        <f>ROUND(I93*H93,2)</f>
        <v>0</v>
      </c>
      <c r="BL93" s="17" t="s">
        <v>125</v>
      </c>
      <c r="BM93" s="222" t="s">
        <v>431</v>
      </c>
    </row>
    <row r="94" s="1" customFormat="1">
      <c r="B94" s="38"/>
      <c r="C94" s="39"/>
      <c r="D94" s="224" t="s">
        <v>127</v>
      </c>
      <c r="E94" s="39"/>
      <c r="F94" s="225" t="s">
        <v>277</v>
      </c>
      <c r="G94" s="39"/>
      <c r="H94" s="39"/>
      <c r="I94" s="135"/>
      <c r="J94" s="39"/>
      <c r="K94" s="39"/>
      <c r="L94" s="43"/>
      <c r="M94" s="226"/>
      <c r="N94" s="83"/>
      <c r="O94" s="83"/>
      <c r="P94" s="83"/>
      <c r="Q94" s="83"/>
      <c r="R94" s="83"/>
      <c r="S94" s="83"/>
      <c r="T94" s="84"/>
      <c r="AT94" s="17" t="s">
        <v>127</v>
      </c>
      <c r="AU94" s="17" t="s">
        <v>81</v>
      </c>
    </row>
    <row r="95" s="12" customFormat="1">
      <c r="B95" s="227"/>
      <c r="C95" s="228"/>
      <c r="D95" s="224" t="s">
        <v>133</v>
      </c>
      <c r="E95" s="228"/>
      <c r="F95" s="230" t="s">
        <v>432</v>
      </c>
      <c r="G95" s="228"/>
      <c r="H95" s="231">
        <v>11.426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133</v>
      </c>
      <c r="AU95" s="237" t="s">
        <v>81</v>
      </c>
      <c r="AV95" s="12" t="s">
        <v>81</v>
      </c>
      <c r="AW95" s="12" t="s">
        <v>4</v>
      </c>
      <c r="AX95" s="12" t="s">
        <v>77</v>
      </c>
      <c r="AY95" s="237" t="s">
        <v>118</v>
      </c>
    </row>
    <row r="96" s="1" customFormat="1" ht="24" customHeight="1">
      <c r="B96" s="38"/>
      <c r="C96" s="211" t="s">
        <v>125</v>
      </c>
      <c r="D96" s="211" t="s">
        <v>120</v>
      </c>
      <c r="E96" s="212" t="s">
        <v>433</v>
      </c>
      <c r="F96" s="213" t="s">
        <v>434</v>
      </c>
      <c r="G96" s="214" t="s">
        <v>137</v>
      </c>
      <c r="H96" s="215">
        <v>110.44799999999999</v>
      </c>
      <c r="I96" s="216"/>
      <c r="J96" s="217">
        <f>ROUND(I96*H96,2)</f>
        <v>0</v>
      </c>
      <c r="K96" s="213" t="s">
        <v>124</v>
      </c>
      <c r="L96" s="43"/>
      <c r="M96" s="218" t="s">
        <v>19</v>
      </c>
      <c r="N96" s="219" t="s">
        <v>43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222" t="s">
        <v>125</v>
      </c>
      <c r="AT96" s="222" t="s">
        <v>120</v>
      </c>
      <c r="AU96" s="222" t="s">
        <v>81</v>
      </c>
      <c r="AY96" s="17" t="s">
        <v>118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7" t="s">
        <v>77</v>
      </c>
      <c r="BK96" s="223">
        <f>ROUND(I96*H96,2)</f>
        <v>0</v>
      </c>
      <c r="BL96" s="17" t="s">
        <v>125</v>
      </c>
      <c r="BM96" s="222" t="s">
        <v>435</v>
      </c>
    </row>
    <row r="97" s="1" customFormat="1">
      <c r="B97" s="38"/>
      <c r="C97" s="39"/>
      <c r="D97" s="224" t="s">
        <v>127</v>
      </c>
      <c r="E97" s="39"/>
      <c r="F97" s="225" t="s">
        <v>436</v>
      </c>
      <c r="G97" s="39"/>
      <c r="H97" s="39"/>
      <c r="I97" s="135"/>
      <c r="J97" s="39"/>
      <c r="K97" s="39"/>
      <c r="L97" s="43"/>
      <c r="M97" s="226"/>
      <c r="N97" s="83"/>
      <c r="O97" s="83"/>
      <c r="P97" s="83"/>
      <c r="Q97" s="83"/>
      <c r="R97" s="83"/>
      <c r="S97" s="83"/>
      <c r="T97" s="84"/>
      <c r="AT97" s="17" t="s">
        <v>127</v>
      </c>
      <c r="AU97" s="17" t="s">
        <v>81</v>
      </c>
    </row>
    <row r="98" s="12" customFormat="1">
      <c r="B98" s="227"/>
      <c r="C98" s="228"/>
      <c r="D98" s="224" t="s">
        <v>133</v>
      </c>
      <c r="E98" s="229" t="s">
        <v>19</v>
      </c>
      <c r="F98" s="230" t="s">
        <v>437</v>
      </c>
      <c r="G98" s="228"/>
      <c r="H98" s="231">
        <v>28.079999999999998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133</v>
      </c>
      <c r="AU98" s="237" t="s">
        <v>81</v>
      </c>
      <c r="AV98" s="12" t="s">
        <v>81</v>
      </c>
      <c r="AW98" s="12" t="s">
        <v>33</v>
      </c>
      <c r="AX98" s="12" t="s">
        <v>72</v>
      </c>
      <c r="AY98" s="237" t="s">
        <v>118</v>
      </c>
    </row>
    <row r="99" s="12" customFormat="1">
      <c r="B99" s="227"/>
      <c r="C99" s="228"/>
      <c r="D99" s="224" t="s">
        <v>133</v>
      </c>
      <c r="E99" s="229" t="s">
        <v>19</v>
      </c>
      <c r="F99" s="230" t="s">
        <v>438</v>
      </c>
      <c r="G99" s="228"/>
      <c r="H99" s="231">
        <v>82.367999999999995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133</v>
      </c>
      <c r="AU99" s="237" t="s">
        <v>81</v>
      </c>
      <c r="AV99" s="12" t="s">
        <v>81</v>
      </c>
      <c r="AW99" s="12" t="s">
        <v>33</v>
      </c>
      <c r="AX99" s="12" t="s">
        <v>72</v>
      </c>
      <c r="AY99" s="237" t="s">
        <v>118</v>
      </c>
    </row>
    <row r="100" s="13" customFormat="1">
      <c r="B100" s="248"/>
      <c r="C100" s="249"/>
      <c r="D100" s="224" t="s">
        <v>133</v>
      </c>
      <c r="E100" s="250" t="s">
        <v>19</v>
      </c>
      <c r="F100" s="251" t="s">
        <v>439</v>
      </c>
      <c r="G100" s="249"/>
      <c r="H100" s="252">
        <v>110.44799999999999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133</v>
      </c>
      <c r="AU100" s="258" t="s">
        <v>81</v>
      </c>
      <c r="AV100" s="13" t="s">
        <v>125</v>
      </c>
      <c r="AW100" s="13" t="s">
        <v>33</v>
      </c>
      <c r="AX100" s="13" t="s">
        <v>77</v>
      </c>
      <c r="AY100" s="258" t="s">
        <v>118</v>
      </c>
    </row>
    <row r="101" s="1" customFormat="1" ht="24" customHeight="1">
      <c r="B101" s="38"/>
      <c r="C101" s="211" t="s">
        <v>144</v>
      </c>
      <c r="D101" s="211" t="s">
        <v>120</v>
      </c>
      <c r="E101" s="212" t="s">
        <v>440</v>
      </c>
      <c r="F101" s="213" t="s">
        <v>441</v>
      </c>
      <c r="G101" s="214" t="s">
        <v>137</v>
      </c>
      <c r="H101" s="215">
        <v>110.44799999999999</v>
      </c>
      <c r="I101" s="216"/>
      <c r="J101" s="217">
        <f>ROUND(I101*H101,2)</f>
        <v>0</v>
      </c>
      <c r="K101" s="213" t="s">
        <v>124</v>
      </c>
      <c r="L101" s="43"/>
      <c r="M101" s="218" t="s">
        <v>19</v>
      </c>
      <c r="N101" s="219" t="s">
        <v>43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222" t="s">
        <v>125</v>
      </c>
      <c r="AT101" s="222" t="s">
        <v>120</v>
      </c>
      <c r="AU101" s="222" t="s">
        <v>81</v>
      </c>
      <c r="AY101" s="17" t="s">
        <v>118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7" t="s">
        <v>77</v>
      </c>
      <c r="BK101" s="223">
        <f>ROUND(I101*H101,2)</f>
        <v>0</v>
      </c>
      <c r="BL101" s="17" t="s">
        <v>125</v>
      </c>
      <c r="BM101" s="222" t="s">
        <v>442</v>
      </c>
    </row>
    <row r="102" s="1" customFormat="1">
      <c r="B102" s="38"/>
      <c r="C102" s="39"/>
      <c r="D102" s="224" t="s">
        <v>127</v>
      </c>
      <c r="E102" s="39"/>
      <c r="F102" s="225" t="s">
        <v>436</v>
      </c>
      <c r="G102" s="39"/>
      <c r="H102" s="39"/>
      <c r="I102" s="135"/>
      <c r="J102" s="39"/>
      <c r="K102" s="39"/>
      <c r="L102" s="43"/>
      <c r="M102" s="226"/>
      <c r="N102" s="83"/>
      <c r="O102" s="83"/>
      <c r="P102" s="83"/>
      <c r="Q102" s="83"/>
      <c r="R102" s="83"/>
      <c r="S102" s="83"/>
      <c r="T102" s="84"/>
      <c r="AT102" s="17" t="s">
        <v>127</v>
      </c>
      <c r="AU102" s="17" t="s">
        <v>81</v>
      </c>
    </row>
    <row r="103" s="1" customFormat="1" ht="24" customHeight="1">
      <c r="B103" s="38"/>
      <c r="C103" s="211" t="s">
        <v>149</v>
      </c>
      <c r="D103" s="211" t="s">
        <v>120</v>
      </c>
      <c r="E103" s="212" t="s">
        <v>443</v>
      </c>
      <c r="F103" s="213" t="s">
        <v>444</v>
      </c>
      <c r="G103" s="214" t="s">
        <v>137</v>
      </c>
      <c r="H103" s="215">
        <v>23.670000000000002</v>
      </c>
      <c r="I103" s="216"/>
      <c r="J103" s="217">
        <f>ROUND(I103*H103,2)</f>
        <v>0</v>
      </c>
      <c r="K103" s="213" t="s">
        <v>124</v>
      </c>
      <c r="L103" s="43"/>
      <c r="M103" s="218" t="s">
        <v>19</v>
      </c>
      <c r="N103" s="219" t="s">
        <v>43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222" t="s">
        <v>125</v>
      </c>
      <c r="AT103" s="222" t="s">
        <v>120</v>
      </c>
      <c r="AU103" s="222" t="s">
        <v>81</v>
      </c>
      <c r="AY103" s="17" t="s">
        <v>118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7" t="s">
        <v>77</v>
      </c>
      <c r="BK103" s="223">
        <f>ROUND(I103*H103,2)</f>
        <v>0</v>
      </c>
      <c r="BL103" s="17" t="s">
        <v>125</v>
      </c>
      <c r="BM103" s="222" t="s">
        <v>445</v>
      </c>
    </row>
    <row r="104" s="1" customFormat="1">
      <c r="B104" s="38"/>
      <c r="C104" s="39"/>
      <c r="D104" s="224" t="s">
        <v>127</v>
      </c>
      <c r="E104" s="39"/>
      <c r="F104" s="225" t="s">
        <v>446</v>
      </c>
      <c r="G104" s="39"/>
      <c r="H104" s="39"/>
      <c r="I104" s="135"/>
      <c r="J104" s="39"/>
      <c r="K104" s="39"/>
      <c r="L104" s="43"/>
      <c r="M104" s="226"/>
      <c r="N104" s="83"/>
      <c r="O104" s="83"/>
      <c r="P104" s="83"/>
      <c r="Q104" s="83"/>
      <c r="R104" s="83"/>
      <c r="S104" s="83"/>
      <c r="T104" s="84"/>
      <c r="AT104" s="17" t="s">
        <v>127</v>
      </c>
      <c r="AU104" s="17" t="s">
        <v>81</v>
      </c>
    </row>
    <row r="105" s="12" customFormat="1">
      <c r="B105" s="227"/>
      <c r="C105" s="228"/>
      <c r="D105" s="224" t="s">
        <v>133</v>
      </c>
      <c r="E105" s="229" t="s">
        <v>19</v>
      </c>
      <c r="F105" s="230" t="s">
        <v>447</v>
      </c>
      <c r="G105" s="228"/>
      <c r="H105" s="231">
        <v>2.2559999999999998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133</v>
      </c>
      <c r="AU105" s="237" t="s">
        <v>81</v>
      </c>
      <c r="AV105" s="12" t="s">
        <v>81</v>
      </c>
      <c r="AW105" s="12" t="s">
        <v>33</v>
      </c>
      <c r="AX105" s="12" t="s">
        <v>72</v>
      </c>
      <c r="AY105" s="237" t="s">
        <v>118</v>
      </c>
    </row>
    <row r="106" s="12" customFormat="1">
      <c r="B106" s="227"/>
      <c r="C106" s="228"/>
      <c r="D106" s="224" t="s">
        <v>133</v>
      </c>
      <c r="E106" s="229" t="s">
        <v>19</v>
      </c>
      <c r="F106" s="230" t="s">
        <v>448</v>
      </c>
      <c r="G106" s="228"/>
      <c r="H106" s="231">
        <v>2.6840000000000002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133</v>
      </c>
      <c r="AU106" s="237" t="s">
        <v>81</v>
      </c>
      <c r="AV106" s="12" t="s">
        <v>81</v>
      </c>
      <c r="AW106" s="12" t="s">
        <v>33</v>
      </c>
      <c r="AX106" s="12" t="s">
        <v>72</v>
      </c>
      <c r="AY106" s="237" t="s">
        <v>118</v>
      </c>
    </row>
    <row r="107" s="12" customFormat="1">
      <c r="B107" s="227"/>
      <c r="C107" s="228"/>
      <c r="D107" s="224" t="s">
        <v>133</v>
      </c>
      <c r="E107" s="229" t="s">
        <v>19</v>
      </c>
      <c r="F107" s="230" t="s">
        <v>449</v>
      </c>
      <c r="G107" s="228"/>
      <c r="H107" s="231">
        <v>2.8439999999999999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133</v>
      </c>
      <c r="AU107" s="237" t="s">
        <v>81</v>
      </c>
      <c r="AV107" s="12" t="s">
        <v>81</v>
      </c>
      <c r="AW107" s="12" t="s">
        <v>33</v>
      </c>
      <c r="AX107" s="12" t="s">
        <v>72</v>
      </c>
      <c r="AY107" s="237" t="s">
        <v>118</v>
      </c>
    </row>
    <row r="108" s="12" customFormat="1">
      <c r="B108" s="227"/>
      <c r="C108" s="228"/>
      <c r="D108" s="224" t="s">
        <v>133</v>
      </c>
      <c r="E108" s="229" t="s">
        <v>19</v>
      </c>
      <c r="F108" s="230" t="s">
        <v>450</v>
      </c>
      <c r="G108" s="228"/>
      <c r="H108" s="231">
        <v>4.7249999999999996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133</v>
      </c>
      <c r="AU108" s="237" t="s">
        <v>81</v>
      </c>
      <c r="AV108" s="12" t="s">
        <v>81</v>
      </c>
      <c r="AW108" s="12" t="s">
        <v>33</v>
      </c>
      <c r="AX108" s="12" t="s">
        <v>72</v>
      </c>
      <c r="AY108" s="237" t="s">
        <v>118</v>
      </c>
    </row>
    <row r="109" s="12" customFormat="1">
      <c r="B109" s="227"/>
      <c r="C109" s="228"/>
      <c r="D109" s="224" t="s">
        <v>133</v>
      </c>
      <c r="E109" s="229" t="s">
        <v>19</v>
      </c>
      <c r="F109" s="230" t="s">
        <v>451</v>
      </c>
      <c r="G109" s="228"/>
      <c r="H109" s="231">
        <v>3.8679999999999999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133</v>
      </c>
      <c r="AU109" s="237" t="s">
        <v>81</v>
      </c>
      <c r="AV109" s="12" t="s">
        <v>81</v>
      </c>
      <c r="AW109" s="12" t="s">
        <v>33</v>
      </c>
      <c r="AX109" s="12" t="s">
        <v>72</v>
      </c>
      <c r="AY109" s="237" t="s">
        <v>118</v>
      </c>
    </row>
    <row r="110" s="12" customFormat="1">
      <c r="B110" s="227"/>
      <c r="C110" s="228"/>
      <c r="D110" s="224" t="s">
        <v>133</v>
      </c>
      <c r="E110" s="229" t="s">
        <v>19</v>
      </c>
      <c r="F110" s="230" t="s">
        <v>452</v>
      </c>
      <c r="G110" s="228"/>
      <c r="H110" s="231">
        <v>7.2930000000000001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133</v>
      </c>
      <c r="AU110" s="237" t="s">
        <v>81</v>
      </c>
      <c r="AV110" s="12" t="s">
        <v>81</v>
      </c>
      <c r="AW110" s="12" t="s">
        <v>33</v>
      </c>
      <c r="AX110" s="12" t="s">
        <v>72</v>
      </c>
      <c r="AY110" s="237" t="s">
        <v>118</v>
      </c>
    </row>
    <row r="111" s="13" customFormat="1">
      <c r="B111" s="248"/>
      <c r="C111" s="249"/>
      <c r="D111" s="224" t="s">
        <v>133</v>
      </c>
      <c r="E111" s="250" t="s">
        <v>19</v>
      </c>
      <c r="F111" s="251" t="s">
        <v>195</v>
      </c>
      <c r="G111" s="249"/>
      <c r="H111" s="252">
        <v>23.670000000000002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133</v>
      </c>
      <c r="AU111" s="258" t="s">
        <v>81</v>
      </c>
      <c r="AV111" s="13" t="s">
        <v>125</v>
      </c>
      <c r="AW111" s="13" t="s">
        <v>33</v>
      </c>
      <c r="AX111" s="13" t="s">
        <v>77</v>
      </c>
      <c r="AY111" s="258" t="s">
        <v>118</v>
      </c>
    </row>
    <row r="112" s="1" customFormat="1" ht="24" customHeight="1">
      <c r="B112" s="38"/>
      <c r="C112" s="211" t="s">
        <v>154</v>
      </c>
      <c r="D112" s="211" t="s">
        <v>120</v>
      </c>
      <c r="E112" s="212" t="s">
        <v>453</v>
      </c>
      <c r="F112" s="213" t="s">
        <v>454</v>
      </c>
      <c r="G112" s="214" t="s">
        <v>137</v>
      </c>
      <c r="H112" s="215">
        <v>23.670000000000002</v>
      </c>
      <c r="I112" s="216"/>
      <c r="J112" s="217">
        <f>ROUND(I112*H112,2)</f>
        <v>0</v>
      </c>
      <c r="K112" s="213" t="s">
        <v>124</v>
      </c>
      <c r="L112" s="43"/>
      <c r="M112" s="218" t="s">
        <v>19</v>
      </c>
      <c r="N112" s="219" t="s">
        <v>43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AR112" s="222" t="s">
        <v>125</v>
      </c>
      <c r="AT112" s="222" t="s">
        <v>120</v>
      </c>
      <c r="AU112" s="222" t="s">
        <v>81</v>
      </c>
      <c r="AY112" s="17" t="s">
        <v>118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7" t="s">
        <v>77</v>
      </c>
      <c r="BK112" s="223">
        <f>ROUND(I112*H112,2)</f>
        <v>0</v>
      </c>
      <c r="BL112" s="17" t="s">
        <v>125</v>
      </c>
      <c r="BM112" s="222" t="s">
        <v>455</v>
      </c>
    </row>
    <row r="113" s="1" customFormat="1">
      <c r="B113" s="38"/>
      <c r="C113" s="39"/>
      <c r="D113" s="224" t="s">
        <v>127</v>
      </c>
      <c r="E113" s="39"/>
      <c r="F113" s="225" t="s">
        <v>446</v>
      </c>
      <c r="G113" s="39"/>
      <c r="H113" s="39"/>
      <c r="I113" s="135"/>
      <c r="J113" s="39"/>
      <c r="K113" s="39"/>
      <c r="L113" s="43"/>
      <c r="M113" s="226"/>
      <c r="N113" s="83"/>
      <c r="O113" s="83"/>
      <c r="P113" s="83"/>
      <c r="Q113" s="83"/>
      <c r="R113" s="83"/>
      <c r="S113" s="83"/>
      <c r="T113" s="84"/>
      <c r="AT113" s="17" t="s">
        <v>127</v>
      </c>
      <c r="AU113" s="17" t="s">
        <v>81</v>
      </c>
    </row>
    <row r="114" s="1" customFormat="1" ht="24" customHeight="1">
      <c r="B114" s="38"/>
      <c r="C114" s="211" t="s">
        <v>159</v>
      </c>
      <c r="D114" s="211" t="s">
        <v>120</v>
      </c>
      <c r="E114" s="212" t="s">
        <v>456</v>
      </c>
      <c r="F114" s="213" t="s">
        <v>457</v>
      </c>
      <c r="G114" s="214" t="s">
        <v>137</v>
      </c>
      <c r="H114" s="215">
        <v>87.652000000000001</v>
      </c>
      <c r="I114" s="216"/>
      <c r="J114" s="217">
        <f>ROUND(I114*H114,2)</f>
        <v>0</v>
      </c>
      <c r="K114" s="213" t="s">
        <v>124</v>
      </c>
      <c r="L114" s="43"/>
      <c r="M114" s="218" t="s">
        <v>19</v>
      </c>
      <c r="N114" s="219" t="s">
        <v>43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222" t="s">
        <v>125</v>
      </c>
      <c r="AT114" s="222" t="s">
        <v>120</v>
      </c>
      <c r="AU114" s="222" t="s">
        <v>81</v>
      </c>
      <c r="AY114" s="17" t="s">
        <v>118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7" t="s">
        <v>77</v>
      </c>
      <c r="BK114" s="223">
        <f>ROUND(I114*H114,2)</f>
        <v>0</v>
      </c>
      <c r="BL114" s="17" t="s">
        <v>125</v>
      </c>
      <c r="BM114" s="222" t="s">
        <v>458</v>
      </c>
    </row>
    <row r="115" s="1" customFormat="1">
      <c r="B115" s="38"/>
      <c r="C115" s="39"/>
      <c r="D115" s="224" t="s">
        <v>127</v>
      </c>
      <c r="E115" s="39"/>
      <c r="F115" s="225" t="s">
        <v>282</v>
      </c>
      <c r="G115" s="39"/>
      <c r="H115" s="39"/>
      <c r="I115" s="135"/>
      <c r="J115" s="39"/>
      <c r="K115" s="39"/>
      <c r="L115" s="43"/>
      <c r="M115" s="226"/>
      <c r="N115" s="83"/>
      <c r="O115" s="83"/>
      <c r="P115" s="83"/>
      <c r="Q115" s="83"/>
      <c r="R115" s="83"/>
      <c r="S115" s="83"/>
      <c r="T115" s="84"/>
      <c r="AT115" s="17" t="s">
        <v>127</v>
      </c>
      <c r="AU115" s="17" t="s">
        <v>81</v>
      </c>
    </row>
    <row r="116" s="12" customFormat="1">
      <c r="B116" s="227"/>
      <c r="C116" s="228"/>
      <c r="D116" s="224" t="s">
        <v>133</v>
      </c>
      <c r="E116" s="229" t="s">
        <v>19</v>
      </c>
      <c r="F116" s="230" t="s">
        <v>459</v>
      </c>
      <c r="G116" s="228"/>
      <c r="H116" s="231">
        <v>2.8239999999999998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133</v>
      </c>
      <c r="AU116" s="237" t="s">
        <v>81</v>
      </c>
      <c r="AV116" s="12" t="s">
        <v>81</v>
      </c>
      <c r="AW116" s="12" t="s">
        <v>33</v>
      </c>
      <c r="AX116" s="12" t="s">
        <v>72</v>
      </c>
      <c r="AY116" s="237" t="s">
        <v>118</v>
      </c>
    </row>
    <row r="117" s="12" customFormat="1">
      <c r="B117" s="227"/>
      <c r="C117" s="228"/>
      <c r="D117" s="224" t="s">
        <v>133</v>
      </c>
      <c r="E117" s="229" t="s">
        <v>19</v>
      </c>
      <c r="F117" s="230" t="s">
        <v>460</v>
      </c>
      <c r="G117" s="228"/>
      <c r="H117" s="231">
        <v>4.54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133</v>
      </c>
      <c r="AU117" s="237" t="s">
        <v>81</v>
      </c>
      <c r="AV117" s="12" t="s">
        <v>81</v>
      </c>
      <c r="AW117" s="12" t="s">
        <v>33</v>
      </c>
      <c r="AX117" s="12" t="s">
        <v>72</v>
      </c>
      <c r="AY117" s="237" t="s">
        <v>118</v>
      </c>
    </row>
    <row r="118" s="12" customFormat="1">
      <c r="B118" s="227"/>
      <c r="C118" s="228"/>
      <c r="D118" s="224" t="s">
        <v>133</v>
      </c>
      <c r="E118" s="229" t="s">
        <v>19</v>
      </c>
      <c r="F118" s="230" t="s">
        <v>461</v>
      </c>
      <c r="G118" s="228"/>
      <c r="H118" s="231">
        <v>30.911999999999999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133</v>
      </c>
      <c r="AU118" s="237" t="s">
        <v>81</v>
      </c>
      <c r="AV118" s="12" t="s">
        <v>81</v>
      </c>
      <c r="AW118" s="12" t="s">
        <v>33</v>
      </c>
      <c r="AX118" s="12" t="s">
        <v>72</v>
      </c>
      <c r="AY118" s="237" t="s">
        <v>118</v>
      </c>
    </row>
    <row r="119" s="12" customFormat="1">
      <c r="B119" s="227"/>
      <c r="C119" s="228"/>
      <c r="D119" s="224" t="s">
        <v>133</v>
      </c>
      <c r="E119" s="229" t="s">
        <v>19</v>
      </c>
      <c r="F119" s="230" t="s">
        <v>462</v>
      </c>
      <c r="G119" s="228"/>
      <c r="H119" s="231">
        <v>27.056000000000001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133</v>
      </c>
      <c r="AU119" s="237" t="s">
        <v>81</v>
      </c>
      <c r="AV119" s="12" t="s">
        <v>81</v>
      </c>
      <c r="AW119" s="12" t="s">
        <v>33</v>
      </c>
      <c r="AX119" s="12" t="s">
        <v>72</v>
      </c>
      <c r="AY119" s="237" t="s">
        <v>118</v>
      </c>
    </row>
    <row r="120" s="12" customFormat="1">
      <c r="B120" s="227"/>
      <c r="C120" s="228"/>
      <c r="D120" s="224" t="s">
        <v>133</v>
      </c>
      <c r="E120" s="229" t="s">
        <v>19</v>
      </c>
      <c r="F120" s="230" t="s">
        <v>463</v>
      </c>
      <c r="G120" s="228"/>
      <c r="H120" s="231">
        <v>22.32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133</v>
      </c>
      <c r="AU120" s="237" t="s">
        <v>81</v>
      </c>
      <c r="AV120" s="12" t="s">
        <v>81</v>
      </c>
      <c r="AW120" s="12" t="s">
        <v>33</v>
      </c>
      <c r="AX120" s="12" t="s">
        <v>72</v>
      </c>
      <c r="AY120" s="237" t="s">
        <v>118</v>
      </c>
    </row>
    <row r="121" s="13" customFormat="1">
      <c r="B121" s="248"/>
      <c r="C121" s="249"/>
      <c r="D121" s="224" t="s">
        <v>133</v>
      </c>
      <c r="E121" s="250" t="s">
        <v>19</v>
      </c>
      <c r="F121" s="251" t="s">
        <v>195</v>
      </c>
      <c r="G121" s="249"/>
      <c r="H121" s="252">
        <v>87.651999999999987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133</v>
      </c>
      <c r="AU121" s="258" t="s">
        <v>81</v>
      </c>
      <c r="AV121" s="13" t="s">
        <v>125</v>
      </c>
      <c r="AW121" s="13" t="s">
        <v>33</v>
      </c>
      <c r="AX121" s="13" t="s">
        <v>77</v>
      </c>
      <c r="AY121" s="258" t="s">
        <v>118</v>
      </c>
    </row>
    <row r="122" s="1" customFormat="1" ht="24" customHeight="1">
      <c r="B122" s="38"/>
      <c r="C122" s="211" t="s">
        <v>166</v>
      </c>
      <c r="D122" s="211" t="s">
        <v>120</v>
      </c>
      <c r="E122" s="212" t="s">
        <v>285</v>
      </c>
      <c r="F122" s="213" t="s">
        <v>286</v>
      </c>
      <c r="G122" s="214" t="s">
        <v>137</v>
      </c>
      <c r="H122" s="215">
        <v>87.652000000000001</v>
      </c>
      <c r="I122" s="216"/>
      <c r="J122" s="217">
        <f>ROUND(I122*H122,2)</f>
        <v>0</v>
      </c>
      <c r="K122" s="213" t="s">
        <v>124</v>
      </c>
      <c r="L122" s="43"/>
      <c r="M122" s="218" t="s">
        <v>19</v>
      </c>
      <c r="N122" s="219" t="s">
        <v>43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22" t="s">
        <v>125</v>
      </c>
      <c r="AT122" s="222" t="s">
        <v>120</v>
      </c>
      <c r="AU122" s="222" t="s">
        <v>81</v>
      </c>
      <c r="AY122" s="17" t="s">
        <v>118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7" t="s">
        <v>77</v>
      </c>
      <c r="BK122" s="223">
        <f>ROUND(I122*H122,2)</f>
        <v>0</v>
      </c>
      <c r="BL122" s="17" t="s">
        <v>125</v>
      </c>
      <c r="BM122" s="222" t="s">
        <v>464</v>
      </c>
    </row>
    <row r="123" s="1" customFormat="1">
      <c r="B123" s="38"/>
      <c r="C123" s="39"/>
      <c r="D123" s="224" t="s">
        <v>127</v>
      </c>
      <c r="E123" s="39"/>
      <c r="F123" s="225" t="s">
        <v>282</v>
      </c>
      <c r="G123" s="39"/>
      <c r="H123" s="39"/>
      <c r="I123" s="135"/>
      <c r="J123" s="39"/>
      <c r="K123" s="39"/>
      <c r="L123" s="43"/>
      <c r="M123" s="226"/>
      <c r="N123" s="83"/>
      <c r="O123" s="83"/>
      <c r="P123" s="83"/>
      <c r="Q123" s="83"/>
      <c r="R123" s="83"/>
      <c r="S123" s="83"/>
      <c r="T123" s="84"/>
      <c r="AT123" s="17" t="s">
        <v>127</v>
      </c>
      <c r="AU123" s="17" t="s">
        <v>81</v>
      </c>
    </row>
    <row r="124" s="1" customFormat="1" ht="24" customHeight="1">
      <c r="B124" s="38"/>
      <c r="C124" s="211" t="s">
        <v>172</v>
      </c>
      <c r="D124" s="211" t="s">
        <v>120</v>
      </c>
      <c r="E124" s="212" t="s">
        <v>465</v>
      </c>
      <c r="F124" s="213" t="s">
        <v>466</v>
      </c>
      <c r="G124" s="214" t="s">
        <v>137</v>
      </c>
      <c r="H124" s="215">
        <v>6.75</v>
      </c>
      <c r="I124" s="216"/>
      <c r="J124" s="217">
        <f>ROUND(I124*H124,2)</f>
        <v>0</v>
      </c>
      <c r="K124" s="213" t="s">
        <v>124</v>
      </c>
      <c r="L124" s="43"/>
      <c r="M124" s="218" t="s">
        <v>19</v>
      </c>
      <c r="N124" s="219" t="s">
        <v>43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AR124" s="222" t="s">
        <v>125</v>
      </c>
      <c r="AT124" s="222" t="s">
        <v>120</v>
      </c>
      <c r="AU124" s="222" t="s">
        <v>81</v>
      </c>
      <c r="AY124" s="17" t="s">
        <v>118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77</v>
      </c>
      <c r="BK124" s="223">
        <f>ROUND(I124*H124,2)</f>
        <v>0</v>
      </c>
      <c r="BL124" s="17" t="s">
        <v>125</v>
      </c>
      <c r="BM124" s="222" t="s">
        <v>467</v>
      </c>
    </row>
    <row r="125" s="1" customFormat="1">
      <c r="B125" s="38"/>
      <c r="C125" s="39"/>
      <c r="D125" s="224" t="s">
        <v>127</v>
      </c>
      <c r="E125" s="39"/>
      <c r="F125" s="225" t="s">
        <v>468</v>
      </c>
      <c r="G125" s="39"/>
      <c r="H125" s="39"/>
      <c r="I125" s="135"/>
      <c r="J125" s="39"/>
      <c r="K125" s="39"/>
      <c r="L125" s="43"/>
      <c r="M125" s="226"/>
      <c r="N125" s="83"/>
      <c r="O125" s="83"/>
      <c r="P125" s="83"/>
      <c r="Q125" s="83"/>
      <c r="R125" s="83"/>
      <c r="S125" s="83"/>
      <c r="T125" s="84"/>
      <c r="AT125" s="17" t="s">
        <v>127</v>
      </c>
      <c r="AU125" s="17" t="s">
        <v>81</v>
      </c>
    </row>
    <row r="126" s="12" customFormat="1">
      <c r="B126" s="227"/>
      <c r="C126" s="228"/>
      <c r="D126" s="224" t="s">
        <v>133</v>
      </c>
      <c r="E126" s="229" t="s">
        <v>19</v>
      </c>
      <c r="F126" s="230" t="s">
        <v>469</v>
      </c>
      <c r="G126" s="228"/>
      <c r="H126" s="231">
        <v>6.75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133</v>
      </c>
      <c r="AU126" s="237" t="s">
        <v>81</v>
      </c>
      <c r="AV126" s="12" t="s">
        <v>81</v>
      </c>
      <c r="AW126" s="12" t="s">
        <v>33</v>
      </c>
      <c r="AX126" s="12" t="s">
        <v>77</v>
      </c>
      <c r="AY126" s="237" t="s">
        <v>118</v>
      </c>
    </row>
    <row r="127" s="1" customFormat="1" ht="24" customHeight="1">
      <c r="B127" s="38"/>
      <c r="C127" s="211" t="s">
        <v>176</v>
      </c>
      <c r="D127" s="211" t="s">
        <v>120</v>
      </c>
      <c r="E127" s="212" t="s">
        <v>470</v>
      </c>
      <c r="F127" s="213" t="s">
        <v>471</v>
      </c>
      <c r="G127" s="214" t="s">
        <v>137</v>
      </c>
      <c r="H127" s="215">
        <v>6.75</v>
      </c>
      <c r="I127" s="216"/>
      <c r="J127" s="217">
        <f>ROUND(I127*H127,2)</f>
        <v>0</v>
      </c>
      <c r="K127" s="213" t="s">
        <v>124</v>
      </c>
      <c r="L127" s="43"/>
      <c r="M127" s="218" t="s">
        <v>19</v>
      </c>
      <c r="N127" s="219" t="s">
        <v>43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222" t="s">
        <v>125</v>
      </c>
      <c r="AT127" s="222" t="s">
        <v>120</v>
      </c>
      <c r="AU127" s="222" t="s">
        <v>81</v>
      </c>
      <c r="AY127" s="17" t="s">
        <v>118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7" t="s">
        <v>77</v>
      </c>
      <c r="BK127" s="223">
        <f>ROUND(I127*H127,2)</f>
        <v>0</v>
      </c>
      <c r="BL127" s="17" t="s">
        <v>125</v>
      </c>
      <c r="BM127" s="222" t="s">
        <v>472</v>
      </c>
    </row>
    <row r="128" s="1" customFormat="1">
      <c r="B128" s="38"/>
      <c r="C128" s="39"/>
      <c r="D128" s="224" t="s">
        <v>127</v>
      </c>
      <c r="E128" s="39"/>
      <c r="F128" s="225" t="s">
        <v>468</v>
      </c>
      <c r="G128" s="39"/>
      <c r="H128" s="39"/>
      <c r="I128" s="135"/>
      <c r="J128" s="39"/>
      <c r="K128" s="39"/>
      <c r="L128" s="43"/>
      <c r="M128" s="226"/>
      <c r="N128" s="83"/>
      <c r="O128" s="83"/>
      <c r="P128" s="83"/>
      <c r="Q128" s="83"/>
      <c r="R128" s="83"/>
      <c r="S128" s="83"/>
      <c r="T128" s="84"/>
      <c r="AT128" s="17" t="s">
        <v>127</v>
      </c>
      <c r="AU128" s="17" t="s">
        <v>81</v>
      </c>
    </row>
    <row r="129" s="1" customFormat="1" ht="24" customHeight="1">
      <c r="B129" s="38"/>
      <c r="C129" s="211" t="s">
        <v>180</v>
      </c>
      <c r="D129" s="211" t="s">
        <v>120</v>
      </c>
      <c r="E129" s="212" t="s">
        <v>145</v>
      </c>
      <c r="F129" s="213" t="s">
        <v>146</v>
      </c>
      <c r="G129" s="214" t="s">
        <v>137</v>
      </c>
      <c r="H129" s="215">
        <v>216.52000000000001</v>
      </c>
      <c r="I129" s="216"/>
      <c r="J129" s="217">
        <f>ROUND(I129*H129,2)</f>
        <v>0</v>
      </c>
      <c r="K129" s="213" t="s">
        <v>124</v>
      </c>
      <c r="L129" s="43"/>
      <c r="M129" s="218" t="s">
        <v>19</v>
      </c>
      <c r="N129" s="219" t="s">
        <v>43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AR129" s="222" t="s">
        <v>125</v>
      </c>
      <c r="AT129" s="222" t="s">
        <v>120</v>
      </c>
      <c r="AU129" s="222" t="s">
        <v>81</v>
      </c>
      <c r="AY129" s="17" t="s">
        <v>118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7" t="s">
        <v>77</v>
      </c>
      <c r="BK129" s="223">
        <f>ROUND(I129*H129,2)</f>
        <v>0</v>
      </c>
      <c r="BL129" s="17" t="s">
        <v>125</v>
      </c>
      <c r="BM129" s="222" t="s">
        <v>473</v>
      </c>
    </row>
    <row r="130" s="1" customFormat="1">
      <c r="B130" s="38"/>
      <c r="C130" s="39"/>
      <c r="D130" s="224" t="s">
        <v>127</v>
      </c>
      <c r="E130" s="39"/>
      <c r="F130" s="225" t="s">
        <v>148</v>
      </c>
      <c r="G130" s="39"/>
      <c r="H130" s="39"/>
      <c r="I130" s="135"/>
      <c r="J130" s="39"/>
      <c r="K130" s="39"/>
      <c r="L130" s="43"/>
      <c r="M130" s="226"/>
      <c r="N130" s="83"/>
      <c r="O130" s="83"/>
      <c r="P130" s="83"/>
      <c r="Q130" s="83"/>
      <c r="R130" s="83"/>
      <c r="S130" s="83"/>
      <c r="T130" s="84"/>
      <c r="AT130" s="17" t="s">
        <v>127</v>
      </c>
      <c r="AU130" s="17" t="s">
        <v>81</v>
      </c>
    </row>
    <row r="131" s="12" customFormat="1">
      <c r="B131" s="227"/>
      <c r="C131" s="228"/>
      <c r="D131" s="224" t="s">
        <v>133</v>
      </c>
      <c r="E131" s="229" t="s">
        <v>19</v>
      </c>
      <c r="F131" s="230" t="s">
        <v>474</v>
      </c>
      <c r="G131" s="228"/>
      <c r="H131" s="231">
        <v>154.34800000000001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133</v>
      </c>
      <c r="AU131" s="237" t="s">
        <v>81</v>
      </c>
      <c r="AV131" s="12" t="s">
        <v>81</v>
      </c>
      <c r="AW131" s="12" t="s">
        <v>33</v>
      </c>
      <c r="AX131" s="12" t="s">
        <v>72</v>
      </c>
      <c r="AY131" s="237" t="s">
        <v>118</v>
      </c>
    </row>
    <row r="132" s="12" customFormat="1">
      <c r="B132" s="227"/>
      <c r="C132" s="228"/>
      <c r="D132" s="224" t="s">
        <v>133</v>
      </c>
      <c r="E132" s="229" t="s">
        <v>19</v>
      </c>
      <c r="F132" s="230" t="s">
        <v>475</v>
      </c>
      <c r="G132" s="228"/>
      <c r="H132" s="231">
        <v>28.890999999999998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133</v>
      </c>
      <c r="AU132" s="237" t="s">
        <v>81</v>
      </c>
      <c r="AV132" s="12" t="s">
        <v>81</v>
      </c>
      <c r="AW132" s="12" t="s">
        <v>33</v>
      </c>
      <c r="AX132" s="12" t="s">
        <v>72</v>
      </c>
      <c r="AY132" s="237" t="s">
        <v>118</v>
      </c>
    </row>
    <row r="133" s="12" customFormat="1">
      <c r="B133" s="227"/>
      <c r="C133" s="228"/>
      <c r="D133" s="224" t="s">
        <v>133</v>
      </c>
      <c r="E133" s="229" t="s">
        <v>19</v>
      </c>
      <c r="F133" s="230" t="s">
        <v>476</v>
      </c>
      <c r="G133" s="228"/>
      <c r="H133" s="231">
        <v>4.5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133</v>
      </c>
      <c r="AU133" s="237" t="s">
        <v>81</v>
      </c>
      <c r="AV133" s="12" t="s">
        <v>81</v>
      </c>
      <c r="AW133" s="12" t="s">
        <v>33</v>
      </c>
      <c r="AX133" s="12" t="s">
        <v>72</v>
      </c>
      <c r="AY133" s="237" t="s">
        <v>118</v>
      </c>
    </row>
    <row r="134" s="12" customFormat="1">
      <c r="B134" s="227"/>
      <c r="C134" s="228"/>
      <c r="D134" s="224" t="s">
        <v>133</v>
      </c>
      <c r="E134" s="229" t="s">
        <v>19</v>
      </c>
      <c r="F134" s="230" t="s">
        <v>477</v>
      </c>
      <c r="G134" s="228"/>
      <c r="H134" s="231">
        <v>40.780999999999999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133</v>
      </c>
      <c r="AU134" s="237" t="s">
        <v>81</v>
      </c>
      <c r="AV134" s="12" t="s">
        <v>81</v>
      </c>
      <c r="AW134" s="12" t="s">
        <v>33</v>
      </c>
      <c r="AX134" s="12" t="s">
        <v>72</v>
      </c>
      <c r="AY134" s="237" t="s">
        <v>118</v>
      </c>
    </row>
    <row r="135" s="12" customFormat="1">
      <c r="B135" s="227"/>
      <c r="C135" s="228"/>
      <c r="D135" s="224" t="s">
        <v>133</v>
      </c>
      <c r="E135" s="229" t="s">
        <v>19</v>
      </c>
      <c r="F135" s="230" t="s">
        <v>478</v>
      </c>
      <c r="G135" s="228"/>
      <c r="H135" s="231">
        <v>-12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133</v>
      </c>
      <c r="AU135" s="237" t="s">
        <v>81</v>
      </c>
      <c r="AV135" s="12" t="s">
        <v>81</v>
      </c>
      <c r="AW135" s="12" t="s">
        <v>33</v>
      </c>
      <c r="AX135" s="12" t="s">
        <v>72</v>
      </c>
      <c r="AY135" s="237" t="s">
        <v>118</v>
      </c>
    </row>
    <row r="136" s="13" customFormat="1">
      <c r="B136" s="248"/>
      <c r="C136" s="249"/>
      <c r="D136" s="224" t="s">
        <v>133</v>
      </c>
      <c r="E136" s="250" t="s">
        <v>19</v>
      </c>
      <c r="F136" s="251" t="s">
        <v>195</v>
      </c>
      <c r="G136" s="249"/>
      <c r="H136" s="252">
        <v>216.52000000000001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133</v>
      </c>
      <c r="AU136" s="258" t="s">
        <v>81</v>
      </c>
      <c r="AV136" s="13" t="s">
        <v>125</v>
      </c>
      <c r="AW136" s="13" t="s">
        <v>33</v>
      </c>
      <c r="AX136" s="13" t="s">
        <v>77</v>
      </c>
      <c r="AY136" s="258" t="s">
        <v>118</v>
      </c>
    </row>
    <row r="137" s="1" customFormat="1" ht="36" customHeight="1">
      <c r="B137" s="38"/>
      <c r="C137" s="211" t="s">
        <v>184</v>
      </c>
      <c r="D137" s="211" t="s">
        <v>120</v>
      </c>
      <c r="E137" s="212" t="s">
        <v>150</v>
      </c>
      <c r="F137" s="213" t="s">
        <v>151</v>
      </c>
      <c r="G137" s="214" t="s">
        <v>137</v>
      </c>
      <c r="H137" s="215">
        <v>1082.5999999999999</v>
      </c>
      <c r="I137" s="216"/>
      <c r="J137" s="217">
        <f>ROUND(I137*H137,2)</f>
        <v>0</v>
      </c>
      <c r="K137" s="213" t="s">
        <v>124</v>
      </c>
      <c r="L137" s="43"/>
      <c r="M137" s="218" t="s">
        <v>19</v>
      </c>
      <c r="N137" s="219" t="s">
        <v>43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AR137" s="222" t="s">
        <v>125</v>
      </c>
      <c r="AT137" s="222" t="s">
        <v>120</v>
      </c>
      <c r="AU137" s="222" t="s">
        <v>81</v>
      </c>
      <c r="AY137" s="17" t="s">
        <v>118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77</v>
      </c>
      <c r="BK137" s="223">
        <f>ROUND(I137*H137,2)</f>
        <v>0</v>
      </c>
      <c r="BL137" s="17" t="s">
        <v>125</v>
      </c>
      <c r="BM137" s="222" t="s">
        <v>479</v>
      </c>
    </row>
    <row r="138" s="1" customFormat="1">
      <c r="B138" s="38"/>
      <c r="C138" s="39"/>
      <c r="D138" s="224" t="s">
        <v>127</v>
      </c>
      <c r="E138" s="39"/>
      <c r="F138" s="225" t="s">
        <v>148</v>
      </c>
      <c r="G138" s="39"/>
      <c r="H138" s="39"/>
      <c r="I138" s="135"/>
      <c r="J138" s="39"/>
      <c r="K138" s="39"/>
      <c r="L138" s="43"/>
      <c r="M138" s="226"/>
      <c r="N138" s="83"/>
      <c r="O138" s="83"/>
      <c r="P138" s="83"/>
      <c r="Q138" s="83"/>
      <c r="R138" s="83"/>
      <c r="S138" s="83"/>
      <c r="T138" s="84"/>
      <c r="AT138" s="17" t="s">
        <v>127</v>
      </c>
      <c r="AU138" s="17" t="s">
        <v>81</v>
      </c>
    </row>
    <row r="139" s="12" customFormat="1">
      <c r="B139" s="227"/>
      <c r="C139" s="228"/>
      <c r="D139" s="224" t="s">
        <v>133</v>
      </c>
      <c r="E139" s="228"/>
      <c r="F139" s="230" t="s">
        <v>480</v>
      </c>
      <c r="G139" s="228"/>
      <c r="H139" s="231">
        <v>1082.5999999999999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133</v>
      </c>
      <c r="AU139" s="237" t="s">
        <v>81</v>
      </c>
      <c r="AV139" s="12" t="s">
        <v>81</v>
      </c>
      <c r="AW139" s="12" t="s">
        <v>4</v>
      </c>
      <c r="AX139" s="12" t="s">
        <v>77</v>
      </c>
      <c r="AY139" s="237" t="s">
        <v>118</v>
      </c>
    </row>
    <row r="140" s="1" customFormat="1" ht="16.5" customHeight="1">
      <c r="B140" s="38"/>
      <c r="C140" s="211" t="s">
        <v>189</v>
      </c>
      <c r="D140" s="211" t="s">
        <v>120</v>
      </c>
      <c r="E140" s="212" t="s">
        <v>155</v>
      </c>
      <c r="F140" s="213" t="s">
        <v>156</v>
      </c>
      <c r="G140" s="214" t="s">
        <v>137</v>
      </c>
      <c r="H140" s="215">
        <v>216.52000000000001</v>
      </c>
      <c r="I140" s="216"/>
      <c r="J140" s="217">
        <f>ROUND(I140*H140,2)</f>
        <v>0</v>
      </c>
      <c r="K140" s="213" t="s">
        <v>124</v>
      </c>
      <c r="L140" s="43"/>
      <c r="M140" s="218" t="s">
        <v>19</v>
      </c>
      <c r="N140" s="219" t="s">
        <v>43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222" t="s">
        <v>125</v>
      </c>
      <c r="AT140" s="222" t="s">
        <v>120</v>
      </c>
      <c r="AU140" s="222" t="s">
        <v>81</v>
      </c>
      <c r="AY140" s="17" t="s">
        <v>118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77</v>
      </c>
      <c r="BK140" s="223">
        <f>ROUND(I140*H140,2)</f>
        <v>0</v>
      </c>
      <c r="BL140" s="17" t="s">
        <v>125</v>
      </c>
      <c r="BM140" s="222" t="s">
        <v>481</v>
      </c>
    </row>
    <row r="141" s="1" customFormat="1">
      <c r="B141" s="38"/>
      <c r="C141" s="39"/>
      <c r="D141" s="224" t="s">
        <v>127</v>
      </c>
      <c r="E141" s="39"/>
      <c r="F141" s="225" t="s">
        <v>158</v>
      </c>
      <c r="G141" s="39"/>
      <c r="H141" s="39"/>
      <c r="I141" s="135"/>
      <c r="J141" s="39"/>
      <c r="K141" s="39"/>
      <c r="L141" s="43"/>
      <c r="M141" s="226"/>
      <c r="N141" s="83"/>
      <c r="O141" s="83"/>
      <c r="P141" s="83"/>
      <c r="Q141" s="83"/>
      <c r="R141" s="83"/>
      <c r="S141" s="83"/>
      <c r="T141" s="84"/>
      <c r="AT141" s="17" t="s">
        <v>127</v>
      </c>
      <c r="AU141" s="17" t="s">
        <v>81</v>
      </c>
    </row>
    <row r="142" s="1" customFormat="1" ht="16.5" customHeight="1">
      <c r="B142" s="38"/>
      <c r="C142" s="238" t="s">
        <v>8</v>
      </c>
      <c r="D142" s="238" t="s">
        <v>160</v>
      </c>
      <c r="E142" s="239" t="s">
        <v>161</v>
      </c>
      <c r="F142" s="240" t="s">
        <v>162</v>
      </c>
      <c r="G142" s="241" t="s">
        <v>163</v>
      </c>
      <c r="H142" s="242">
        <v>346.43200000000002</v>
      </c>
      <c r="I142" s="243"/>
      <c r="J142" s="244">
        <f>ROUND(I142*H142,2)</f>
        <v>0</v>
      </c>
      <c r="K142" s="240" t="s">
        <v>124</v>
      </c>
      <c r="L142" s="245"/>
      <c r="M142" s="246" t="s">
        <v>19</v>
      </c>
      <c r="N142" s="247" t="s">
        <v>43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AR142" s="222" t="s">
        <v>159</v>
      </c>
      <c r="AT142" s="222" t="s">
        <v>160</v>
      </c>
      <c r="AU142" s="222" t="s">
        <v>81</v>
      </c>
      <c r="AY142" s="17" t="s">
        <v>118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77</v>
      </c>
      <c r="BK142" s="223">
        <f>ROUND(I142*H142,2)</f>
        <v>0</v>
      </c>
      <c r="BL142" s="17" t="s">
        <v>125</v>
      </c>
      <c r="BM142" s="222" t="s">
        <v>482</v>
      </c>
    </row>
    <row r="143" s="12" customFormat="1">
      <c r="B143" s="227"/>
      <c r="C143" s="228"/>
      <c r="D143" s="224" t="s">
        <v>133</v>
      </c>
      <c r="E143" s="228"/>
      <c r="F143" s="230" t="s">
        <v>483</v>
      </c>
      <c r="G143" s="228"/>
      <c r="H143" s="231">
        <v>346.43200000000002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133</v>
      </c>
      <c r="AU143" s="237" t="s">
        <v>81</v>
      </c>
      <c r="AV143" s="12" t="s">
        <v>81</v>
      </c>
      <c r="AW143" s="12" t="s">
        <v>4</v>
      </c>
      <c r="AX143" s="12" t="s">
        <v>77</v>
      </c>
      <c r="AY143" s="237" t="s">
        <v>118</v>
      </c>
    </row>
    <row r="144" s="1" customFormat="1" ht="24" customHeight="1">
      <c r="B144" s="38"/>
      <c r="C144" s="211" t="s">
        <v>203</v>
      </c>
      <c r="D144" s="211" t="s">
        <v>120</v>
      </c>
      <c r="E144" s="212" t="s">
        <v>305</v>
      </c>
      <c r="F144" s="213" t="s">
        <v>306</v>
      </c>
      <c r="G144" s="214" t="s">
        <v>137</v>
      </c>
      <c r="H144" s="215">
        <v>154.34800000000001</v>
      </c>
      <c r="I144" s="216"/>
      <c r="J144" s="217">
        <f>ROUND(I144*H144,2)</f>
        <v>0</v>
      </c>
      <c r="K144" s="213" t="s">
        <v>124</v>
      </c>
      <c r="L144" s="43"/>
      <c r="M144" s="218" t="s">
        <v>19</v>
      </c>
      <c r="N144" s="219" t="s">
        <v>43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222" t="s">
        <v>125</v>
      </c>
      <c r="AT144" s="222" t="s">
        <v>120</v>
      </c>
      <c r="AU144" s="222" t="s">
        <v>81</v>
      </c>
      <c r="AY144" s="17" t="s">
        <v>118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77</v>
      </c>
      <c r="BK144" s="223">
        <f>ROUND(I144*H144,2)</f>
        <v>0</v>
      </c>
      <c r="BL144" s="17" t="s">
        <v>125</v>
      </c>
      <c r="BM144" s="222" t="s">
        <v>484</v>
      </c>
    </row>
    <row r="145" s="1" customFormat="1">
      <c r="B145" s="38"/>
      <c r="C145" s="39"/>
      <c r="D145" s="224" t="s">
        <v>127</v>
      </c>
      <c r="E145" s="39"/>
      <c r="F145" s="225" t="s">
        <v>308</v>
      </c>
      <c r="G145" s="39"/>
      <c r="H145" s="39"/>
      <c r="I145" s="135"/>
      <c r="J145" s="39"/>
      <c r="K145" s="39"/>
      <c r="L145" s="43"/>
      <c r="M145" s="226"/>
      <c r="N145" s="83"/>
      <c r="O145" s="83"/>
      <c r="P145" s="83"/>
      <c r="Q145" s="83"/>
      <c r="R145" s="83"/>
      <c r="S145" s="83"/>
      <c r="T145" s="84"/>
      <c r="AT145" s="17" t="s">
        <v>127</v>
      </c>
      <c r="AU145" s="17" t="s">
        <v>81</v>
      </c>
    </row>
    <row r="146" s="12" customFormat="1">
      <c r="B146" s="227"/>
      <c r="C146" s="228"/>
      <c r="D146" s="224" t="s">
        <v>133</v>
      </c>
      <c r="E146" s="229" t="s">
        <v>19</v>
      </c>
      <c r="F146" s="230" t="s">
        <v>485</v>
      </c>
      <c r="G146" s="228"/>
      <c r="H146" s="231">
        <v>228.52000000000001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133</v>
      </c>
      <c r="AU146" s="237" t="s">
        <v>81</v>
      </c>
      <c r="AV146" s="12" t="s">
        <v>81</v>
      </c>
      <c r="AW146" s="12" t="s">
        <v>33</v>
      </c>
      <c r="AX146" s="12" t="s">
        <v>72</v>
      </c>
      <c r="AY146" s="237" t="s">
        <v>118</v>
      </c>
    </row>
    <row r="147" s="12" customFormat="1">
      <c r="B147" s="227"/>
      <c r="C147" s="228"/>
      <c r="D147" s="224" t="s">
        <v>133</v>
      </c>
      <c r="E147" s="229" t="s">
        <v>19</v>
      </c>
      <c r="F147" s="230" t="s">
        <v>486</v>
      </c>
      <c r="G147" s="228"/>
      <c r="H147" s="231">
        <v>-28.890999999999998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133</v>
      </c>
      <c r="AU147" s="237" t="s">
        <v>81</v>
      </c>
      <c r="AV147" s="12" t="s">
        <v>81</v>
      </c>
      <c r="AW147" s="12" t="s">
        <v>33</v>
      </c>
      <c r="AX147" s="12" t="s">
        <v>72</v>
      </c>
      <c r="AY147" s="237" t="s">
        <v>118</v>
      </c>
    </row>
    <row r="148" s="12" customFormat="1">
      <c r="B148" s="227"/>
      <c r="C148" s="228"/>
      <c r="D148" s="224" t="s">
        <v>133</v>
      </c>
      <c r="E148" s="229" t="s">
        <v>19</v>
      </c>
      <c r="F148" s="230" t="s">
        <v>487</v>
      </c>
      <c r="G148" s="228"/>
      <c r="H148" s="231">
        <v>-4.5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133</v>
      </c>
      <c r="AU148" s="237" t="s">
        <v>81</v>
      </c>
      <c r="AV148" s="12" t="s">
        <v>81</v>
      </c>
      <c r="AW148" s="12" t="s">
        <v>33</v>
      </c>
      <c r="AX148" s="12" t="s">
        <v>72</v>
      </c>
      <c r="AY148" s="237" t="s">
        <v>118</v>
      </c>
    </row>
    <row r="149" s="12" customFormat="1">
      <c r="B149" s="227"/>
      <c r="C149" s="228"/>
      <c r="D149" s="224" t="s">
        <v>133</v>
      </c>
      <c r="E149" s="229" t="s">
        <v>19</v>
      </c>
      <c r="F149" s="230" t="s">
        <v>488</v>
      </c>
      <c r="G149" s="228"/>
      <c r="H149" s="231">
        <v>-40.780999999999999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133</v>
      </c>
      <c r="AU149" s="237" t="s">
        <v>81</v>
      </c>
      <c r="AV149" s="12" t="s">
        <v>81</v>
      </c>
      <c r="AW149" s="12" t="s">
        <v>33</v>
      </c>
      <c r="AX149" s="12" t="s">
        <v>72</v>
      </c>
      <c r="AY149" s="237" t="s">
        <v>118</v>
      </c>
    </row>
    <row r="150" s="13" customFormat="1">
      <c r="B150" s="248"/>
      <c r="C150" s="249"/>
      <c r="D150" s="224" t="s">
        <v>133</v>
      </c>
      <c r="E150" s="250" t="s">
        <v>19</v>
      </c>
      <c r="F150" s="251" t="s">
        <v>195</v>
      </c>
      <c r="G150" s="249"/>
      <c r="H150" s="252">
        <v>154.34800000000001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133</v>
      </c>
      <c r="AU150" s="258" t="s">
        <v>81</v>
      </c>
      <c r="AV150" s="13" t="s">
        <v>125</v>
      </c>
      <c r="AW150" s="13" t="s">
        <v>33</v>
      </c>
      <c r="AX150" s="13" t="s">
        <v>77</v>
      </c>
      <c r="AY150" s="258" t="s">
        <v>118</v>
      </c>
    </row>
    <row r="151" s="1" customFormat="1" ht="16.5" customHeight="1">
      <c r="B151" s="38"/>
      <c r="C151" s="238" t="s">
        <v>211</v>
      </c>
      <c r="D151" s="238" t="s">
        <v>160</v>
      </c>
      <c r="E151" s="239" t="s">
        <v>489</v>
      </c>
      <c r="F151" s="240" t="s">
        <v>490</v>
      </c>
      <c r="G151" s="241" t="s">
        <v>163</v>
      </c>
      <c r="H151" s="242">
        <v>36</v>
      </c>
      <c r="I151" s="243"/>
      <c r="J151" s="244">
        <f>ROUND(I151*H151,2)</f>
        <v>0</v>
      </c>
      <c r="K151" s="240" t="s">
        <v>124</v>
      </c>
      <c r="L151" s="245"/>
      <c r="M151" s="246" t="s">
        <v>19</v>
      </c>
      <c r="N151" s="247" t="s">
        <v>43</v>
      </c>
      <c r="O151" s="83"/>
      <c r="P151" s="220">
        <f>O151*H151</f>
        <v>0</v>
      </c>
      <c r="Q151" s="220">
        <v>1</v>
      </c>
      <c r="R151" s="220">
        <f>Q151*H151</f>
        <v>36</v>
      </c>
      <c r="S151" s="220">
        <v>0</v>
      </c>
      <c r="T151" s="221">
        <f>S151*H151</f>
        <v>0</v>
      </c>
      <c r="AR151" s="222" t="s">
        <v>159</v>
      </c>
      <c r="AT151" s="222" t="s">
        <v>160</v>
      </c>
      <c r="AU151" s="222" t="s">
        <v>81</v>
      </c>
      <c r="AY151" s="17" t="s">
        <v>118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77</v>
      </c>
      <c r="BK151" s="223">
        <f>ROUND(I151*H151,2)</f>
        <v>0</v>
      </c>
      <c r="BL151" s="17" t="s">
        <v>125</v>
      </c>
      <c r="BM151" s="222" t="s">
        <v>491</v>
      </c>
    </row>
    <row r="152" s="12" customFormat="1">
      <c r="B152" s="227"/>
      <c r="C152" s="228"/>
      <c r="D152" s="224" t="s">
        <v>133</v>
      </c>
      <c r="E152" s="228"/>
      <c r="F152" s="230" t="s">
        <v>492</v>
      </c>
      <c r="G152" s="228"/>
      <c r="H152" s="231">
        <v>36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133</v>
      </c>
      <c r="AU152" s="237" t="s">
        <v>81</v>
      </c>
      <c r="AV152" s="12" t="s">
        <v>81</v>
      </c>
      <c r="AW152" s="12" t="s">
        <v>4</v>
      </c>
      <c r="AX152" s="12" t="s">
        <v>77</v>
      </c>
      <c r="AY152" s="237" t="s">
        <v>118</v>
      </c>
    </row>
    <row r="153" s="1" customFormat="1" ht="16.5" customHeight="1">
      <c r="B153" s="38"/>
      <c r="C153" s="238" t="s">
        <v>218</v>
      </c>
      <c r="D153" s="238" t="s">
        <v>160</v>
      </c>
      <c r="E153" s="239" t="s">
        <v>493</v>
      </c>
      <c r="F153" s="240" t="s">
        <v>494</v>
      </c>
      <c r="G153" s="241" t="s">
        <v>163</v>
      </c>
      <c r="H153" s="242">
        <v>12</v>
      </c>
      <c r="I153" s="243"/>
      <c r="J153" s="244">
        <f>ROUND(I153*H153,2)</f>
        <v>0</v>
      </c>
      <c r="K153" s="240" t="s">
        <v>124</v>
      </c>
      <c r="L153" s="245"/>
      <c r="M153" s="246" t="s">
        <v>19</v>
      </c>
      <c r="N153" s="247" t="s">
        <v>43</v>
      </c>
      <c r="O153" s="83"/>
      <c r="P153" s="220">
        <f>O153*H153</f>
        <v>0</v>
      </c>
      <c r="Q153" s="220">
        <v>1</v>
      </c>
      <c r="R153" s="220">
        <f>Q153*H153</f>
        <v>12</v>
      </c>
      <c r="S153" s="220">
        <v>0</v>
      </c>
      <c r="T153" s="221">
        <f>S153*H153</f>
        <v>0</v>
      </c>
      <c r="AR153" s="222" t="s">
        <v>159</v>
      </c>
      <c r="AT153" s="222" t="s">
        <v>160</v>
      </c>
      <c r="AU153" s="222" t="s">
        <v>81</v>
      </c>
      <c r="AY153" s="17" t="s">
        <v>118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77</v>
      </c>
      <c r="BK153" s="223">
        <f>ROUND(I153*H153,2)</f>
        <v>0</v>
      </c>
      <c r="BL153" s="17" t="s">
        <v>125</v>
      </c>
      <c r="BM153" s="222" t="s">
        <v>495</v>
      </c>
    </row>
    <row r="154" s="12" customFormat="1">
      <c r="B154" s="227"/>
      <c r="C154" s="228"/>
      <c r="D154" s="224" t="s">
        <v>133</v>
      </c>
      <c r="E154" s="228"/>
      <c r="F154" s="230" t="s">
        <v>496</v>
      </c>
      <c r="G154" s="228"/>
      <c r="H154" s="231">
        <v>12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133</v>
      </c>
      <c r="AU154" s="237" t="s">
        <v>81</v>
      </c>
      <c r="AV154" s="12" t="s">
        <v>81</v>
      </c>
      <c r="AW154" s="12" t="s">
        <v>4</v>
      </c>
      <c r="AX154" s="12" t="s">
        <v>77</v>
      </c>
      <c r="AY154" s="237" t="s">
        <v>118</v>
      </c>
    </row>
    <row r="155" s="1" customFormat="1" ht="24" customHeight="1">
      <c r="B155" s="38"/>
      <c r="C155" s="211" t="s">
        <v>223</v>
      </c>
      <c r="D155" s="211" t="s">
        <v>120</v>
      </c>
      <c r="E155" s="212" t="s">
        <v>315</v>
      </c>
      <c r="F155" s="213" t="s">
        <v>316</v>
      </c>
      <c r="G155" s="214" t="s">
        <v>137</v>
      </c>
      <c r="H155" s="215">
        <v>28.890999999999998</v>
      </c>
      <c r="I155" s="216"/>
      <c r="J155" s="217">
        <f>ROUND(I155*H155,2)</f>
        <v>0</v>
      </c>
      <c r="K155" s="213" t="s">
        <v>124</v>
      </c>
      <c r="L155" s="43"/>
      <c r="M155" s="218" t="s">
        <v>19</v>
      </c>
      <c r="N155" s="219" t="s">
        <v>43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AR155" s="222" t="s">
        <v>125</v>
      </c>
      <c r="AT155" s="222" t="s">
        <v>120</v>
      </c>
      <c r="AU155" s="222" t="s">
        <v>81</v>
      </c>
      <c r="AY155" s="17" t="s">
        <v>118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7" t="s">
        <v>77</v>
      </c>
      <c r="BK155" s="223">
        <f>ROUND(I155*H155,2)</f>
        <v>0</v>
      </c>
      <c r="BL155" s="17" t="s">
        <v>125</v>
      </c>
      <c r="BM155" s="222" t="s">
        <v>497</v>
      </c>
    </row>
    <row r="156" s="1" customFormat="1">
      <c r="B156" s="38"/>
      <c r="C156" s="39"/>
      <c r="D156" s="224" t="s">
        <v>127</v>
      </c>
      <c r="E156" s="39"/>
      <c r="F156" s="225" t="s">
        <v>318</v>
      </c>
      <c r="G156" s="39"/>
      <c r="H156" s="39"/>
      <c r="I156" s="135"/>
      <c r="J156" s="39"/>
      <c r="K156" s="39"/>
      <c r="L156" s="43"/>
      <c r="M156" s="226"/>
      <c r="N156" s="83"/>
      <c r="O156" s="83"/>
      <c r="P156" s="83"/>
      <c r="Q156" s="83"/>
      <c r="R156" s="83"/>
      <c r="S156" s="83"/>
      <c r="T156" s="84"/>
      <c r="AT156" s="17" t="s">
        <v>127</v>
      </c>
      <c r="AU156" s="17" t="s">
        <v>81</v>
      </c>
    </row>
    <row r="157" s="12" customFormat="1">
      <c r="B157" s="227"/>
      <c r="C157" s="228"/>
      <c r="D157" s="224" t="s">
        <v>133</v>
      </c>
      <c r="E157" s="229" t="s">
        <v>19</v>
      </c>
      <c r="F157" s="230" t="s">
        <v>498</v>
      </c>
      <c r="G157" s="228"/>
      <c r="H157" s="231">
        <v>0.95999999999999996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133</v>
      </c>
      <c r="AU157" s="237" t="s">
        <v>81</v>
      </c>
      <c r="AV157" s="12" t="s">
        <v>81</v>
      </c>
      <c r="AW157" s="12" t="s">
        <v>33</v>
      </c>
      <c r="AX157" s="12" t="s">
        <v>72</v>
      </c>
      <c r="AY157" s="237" t="s">
        <v>118</v>
      </c>
    </row>
    <row r="158" s="12" customFormat="1">
      <c r="B158" s="227"/>
      <c r="C158" s="228"/>
      <c r="D158" s="224" t="s">
        <v>133</v>
      </c>
      <c r="E158" s="229" t="s">
        <v>19</v>
      </c>
      <c r="F158" s="230" t="s">
        <v>499</v>
      </c>
      <c r="G158" s="228"/>
      <c r="H158" s="231">
        <v>1.008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133</v>
      </c>
      <c r="AU158" s="237" t="s">
        <v>81</v>
      </c>
      <c r="AV158" s="12" t="s">
        <v>81</v>
      </c>
      <c r="AW158" s="12" t="s">
        <v>33</v>
      </c>
      <c r="AX158" s="12" t="s">
        <v>72</v>
      </c>
      <c r="AY158" s="237" t="s">
        <v>118</v>
      </c>
    </row>
    <row r="159" s="12" customFormat="1">
      <c r="B159" s="227"/>
      <c r="C159" s="228"/>
      <c r="D159" s="224" t="s">
        <v>133</v>
      </c>
      <c r="E159" s="229" t="s">
        <v>19</v>
      </c>
      <c r="F159" s="230" t="s">
        <v>500</v>
      </c>
      <c r="G159" s="228"/>
      <c r="H159" s="231">
        <v>0.95999999999999996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133</v>
      </c>
      <c r="AU159" s="237" t="s">
        <v>81</v>
      </c>
      <c r="AV159" s="12" t="s">
        <v>81</v>
      </c>
      <c r="AW159" s="12" t="s">
        <v>33</v>
      </c>
      <c r="AX159" s="12" t="s">
        <v>72</v>
      </c>
      <c r="AY159" s="237" t="s">
        <v>118</v>
      </c>
    </row>
    <row r="160" s="12" customFormat="1">
      <c r="B160" s="227"/>
      <c r="C160" s="228"/>
      <c r="D160" s="224" t="s">
        <v>133</v>
      </c>
      <c r="E160" s="229" t="s">
        <v>19</v>
      </c>
      <c r="F160" s="230" t="s">
        <v>501</v>
      </c>
      <c r="G160" s="228"/>
      <c r="H160" s="231">
        <v>1.0800000000000001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133</v>
      </c>
      <c r="AU160" s="237" t="s">
        <v>81</v>
      </c>
      <c r="AV160" s="12" t="s">
        <v>81</v>
      </c>
      <c r="AW160" s="12" t="s">
        <v>33</v>
      </c>
      <c r="AX160" s="12" t="s">
        <v>72</v>
      </c>
      <c r="AY160" s="237" t="s">
        <v>118</v>
      </c>
    </row>
    <row r="161" s="12" customFormat="1">
      <c r="B161" s="227"/>
      <c r="C161" s="228"/>
      <c r="D161" s="224" t="s">
        <v>133</v>
      </c>
      <c r="E161" s="229" t="s">
        <v>19</v>
      </c>
      <c r="F161" s="230" t="s">
        <v>502</v>
      </c>
      <c r="G161" s="228"/>
      <c r="H161" s="231">
        <v>1.008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133</v>
      </c>
      <c r="AU161" s="237" t="s">
        <v>81</v>
      </c>
      <c r="AV161" s="12" t="s">
        <v>81</v>
      </c>
      <c r="AW161" s="12" t="s">
        <v>33</v>
      </c>
      <c r="AX161" s="12" t="s">
        <v>72</v>
      </c>
      <c r="AY161" s="237" t="s">
        <v>118</v>
      </c>
    </row>
    <row r="162" s="12" customFormat="1">
      <c r="B162" s="227"/>
      <c r="C162" s="228"/>
      <c r="D162" s="224" t="s">
        <v>133</v>
      </c>
      <c r="E162" s="229" t="s">
        <v>19</v>
      </c>
      <c r="F162" s="230" t="s">
        <v>503</v>
      </c>
      <c r="G162" s="228"/>
      <c r="H162" s="231">
        <v>2.6400000000000001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133</v>
      </c>
      <c r="AU162" s="237" t="s">
        <v>81</v>
      </c>
      <c r="AV162" s="12" t="s">
        <v>81</v>
      </c>
      <c r="AW162" s="12" t="s">
        <v>33</v>
      </c>
      <c r="AX162" s="12" t="s">
        <v>72</v>
      </c>
      <c r="AY162" s="237" t="s">
        <v>118</v>
      </c>
    </row>
    <row r="163" s="12" customFormat="1">
      <c r="B163" s="227"/>
      <c r="C163" s="228"/>
      <c r="D163" s="224" t="s">
        <v>133</v>
      </c>
      <c r="E163" s="229" t="s">
        <v>19</v>
      </c>
      <c r="F163" s="230" t="s">
        <v>504</v>
      </c>
      <c r="G163" s="228"/>
      <c r="H163" s="231">
        <v>0.73599999999999999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133</v>
      </c>
      <c r="AU163" s="237" t="s">
        <v>81</v>
      </c>
      <c r="AV163" s="12" t="s">
        <v>81</v>
      </c>
      <c r="AW163" s="12" t="s">
        <v>33</v>
      </c>
      <c r="AX163" s="12" t="s">
        <v>72</v>
      </c>
      <c r="AY163" s="237" t="s">
        <v>118</v>
      </c>
    </row>
    <row r="164" s="12" customFormat="1">
      <c r="B164" s="227"/>
      <c r="C164" s="228"/>
      <c r="D164" s="224" t="s">
        <v>133</v>
      </c>
      <c r="E164" s="229" t="s">
        <v>19</v>
      </c>
      <c r="F164" s="230" t="s">
        <v>505</v>
      </c>
      <c r="G164" s="228"/>
      <c r="H164" s="231">
        <v>0.499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133</v>
      </c>
      <c r="AU164" s="237" t="s">
        <v>81</v>
      </c>
      <c r="AV164" s="12" t="s">
        <v>81</v>
      </c>
      <c r="AW164" s="12" t="s">
        <v>33</v>
      </c>
      <c r="AX164" s="12" t="s">
        <v>72</v>
      </c>
      <c r="AY164" s="237" t="s">
        <v>118</v>
      </c>
    </row>
    <row r="165" s="12" customFormat="1">
      <c r="B165" s="227"/>
      <c r="C165" s="228"/>
      <c r="D165" s="224" t="s">
        <v>133</v>
      </c>
      <c r="E165" s="229" t="s">
        <v>19</v>
      </c>
      <c r="F165" s="230" t="s">
        <v>506</v>
      </c>
      <c r="G165" s="228"/>
      <c r="H165" s="231">
        <v>6.7199999999999998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133</v>
      </c>
      <c r="AU165" s="237" t="s">
        <v>81</v>
      </c>
      <c r="AV165" s="12" t="s">
        <v>81</v>
      </c>
      <c r="AW165" s="12" t="s">
        <v>33</v>
      </c>
      <c r="AX165" s="12" t="s">
        <v>72</v>
      </c>
      <c r="AY165" s="237" t="s">
        <v>118</v>
      </c>
    </row>
    <row r="166" s="12" customFormat="1">
      <c r="B166" s="227"/>
      <c r="C166" s="228"/>
      <c r="D166" s="224" t="s">
        <v>133</v>
      </c>
      <c r="E166" s="229" t="s">
        <v>19</v>
      </c>
      <c r="F166" s="230" t="s">
        <v>507</v>
      </c>
      <c r="G166" s="228"/>
      <c r="H166" s="231">
        <v>6.0800000000000001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133</v>
      </c>
      <c r="AU166" s="237" t="s">
        <v>81</v>
      </c>
      <c r="AV166" s="12" t="s">
        <v>81</v>
      </c>
      <c r="AW166" s="12" t="s">
        <v>33</v>
      </c>
      <c r="AX166" s="12" t="s">
        <v>72</v>
      </c>
      <c r="AY166" s="237" t="s">
        <v>118</v>
      </c>
    </row>
    <row r="167" s="12" customFormat="1">
      <c r="B167" s="227"/>
      <c r="C167" s="228"/>
      <c r="D167" s="224" t="s">
        <v>133</v>
      </c>
      <c r="E167" s="229" t="s">
        <v>19</v>
      </c>
      <c r="F167" s="230" t="s">
        <v>508</v>
      </c>
      <c r="G167" s="228"/>
      <c r="H167" s="231">
        <v>7.2000000000000002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133</v>
      </c>
      <c r="AU167" s="237" t="s">
        <v>81</v>
      </c>
      <c r="AV167" s="12" t="s">
        <v>81</v>
      </c>
      <c r="AW167" s="12" t="s">
        <v>33</v>
      </c>
      <c r="AX167" s="12" t="s">
        <v>72</v>
      </c>
      <c r="AY167" s="237" t="s">
        <v>118</v>
      </c>
    </row>
    <row r="168" s="13" customFormat="1">
      <c r="B168" s="248"/>
      <c r="C168" s="249"/>
      <c r="D168" s="224" t="s">
        <v>133</v>
      </c>
      <c r="E168" s="250" t="s">
        <v>19</v>
      </c>
      <c r="F168" s="251" t="s">
        <v>195</v>
      </c>
      <c r="G168" s="249"/>
      <c r="H168" s="252">
        <v>28.891000000000002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133</v>
      </c>
      <c r="AU168" s="258" t="s">
        <v>81</v>
      </c>
      <c r="AV168" s="13" t="s">
        <v>125</v>
      </c>
      <c r="AW168" s="13" t="s">
        <v>33</v>
      </c>
      <c r="AX168" s="13" t="s">
        <v>77</v>
      </c>
      <c r="AY168" s="258" t="s">
        <v>118</v>
      </c>
    </row>
    <row r="169" s="1" customFormat="1" ht="16.5" customHeight="1">
      <c r="B169" s="38"/>
      <c r="C169" s="238" t="s">
        <v>228</v>
      </c>
      <c r="D169" s="238" t="s">
        <v>160</v>
      </c>
      <c r="E169" s="239" t="s">
        <v>321</v>
      </c>
      <c r="F169" s="240" t="s">
        <v>322</v>
      </c>
      <c r="G169" s="241" t="s">
        <v>163</v>
      </c>
      <c r="H169" s="242">
        <v>57.781999999999996</v>
      </c>
      <c r="I169" s="243"/>
      <c r="J169" s="244">
        <f>ROUND(I169*H169,2)</f>
        <v>0</v>
      </c>
      <c r="K169" s="240" t="s">
        <v>124</v>
      </c>
      <c r="L169" s="245"/>
      <c r="M169" s="246" t="s">
        <v>19</v>
      </c>
      <c r="N169" s="247" t="s">
        <v>43</v>
      </c>
      <c r="O169" s="83"/>
      <c r="P169" s="220">
        <f>O169*H169</f>
        <v>0</v>
      </c>
      <c r="Q169" s="220">
        <v>1</v>
      </c>
      <c r="R169" s="220">
        <f>Q169*H169</f>
        <v>57.781999999999996</v>
      </c>
      <c r="S169" s="220">
        <v>0</v>
      </c>
      <c r="T169" s="221">
        <f>S169*H169</f>
        <v>0</v>
      </c>
      <c r="AR169" s="222" t="s">
        <v>159</v>
      </c>
      <c r="AT169" s="222" t="s">
        <v>160</v>
      </c>
      <c r="AU169" s="222" t="s">
        <v>81</v>
      </c>
      <c r="AY169" s="17" t="s">
        <v>118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7" t="s">
        <v>77</v>
      </c>
      <c r="BK169" s="223">
        <f>ROUND(I169*H169,2)</f>
        <v>0</v>
      </c>
      <c r="BL169" s="17" t="s">
        <v>125</v>
      </c>
      <c r="BM169" s="222" t="s">
        <v>509</v>
      </c>
    </row>
    <row r="170" s="12" customFormat="1">
      <c r="B170" s="227"/>
      <c r="C170" s="228"/>
      <c r="D170" s="224" t="s">
        <v>133</v>
      </c>
      <c r="E170" s="228"/>
      <c r="F170" s="230" t="s">
        <v>510</v>
      </c>
      <c r="G170" s="228"/>
      <c r="H170" s="231">
        <v>57.781999999999996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133</v>
      </c>
      <c r="AU170" s="237" t="s">
        <v>81</v>
      </c>
      <c r="AV170" s="12" t="s">
        <v>81</v>
      </c>
      <c r="AW170" s="12" t="s">
        <v>4</v>
      </c>
      <c r="AX170" s="12" t="s">
        <v>77</v>
      </c>
      <c r="AY170" s="237" t="s">
        <v>118</v>
      </c>
    </row>
    <row r="171" s="1" customFormat="1" ht="24" customHeight="1">
      <c r="B171" s="38"/>
      <c r="C171" s="211" t="s">
        <v>7</v>
      </c>
      <c r="D171" s="211" t="s">
        <v>120</v>
      </c>
      <c r="E171" s="212" t="s">
        <v>325</v>
      </c>
      <c r="F171" s="213" t="s">
        <v>326</v>
      </c>
      <c r="G171" s="214" t="s">
        <v>123</v>
      </c>
      <c r="H171" s="215">
        <v>226.65000000000001</v>
      </c>
      <c r="I171" s="216"/>
      <c r="J171" s="217">
        <f>ROUND(I171*H171,2)</f>
        <v>0</v>
      </c>
      <c r="K171" s="213" t="s">
        <v>124</v>
      </c>
      <c r="L171" s="43"/>
      <c r="M171" s="218" t="s">
        <v>19</v>
      </c>
      <c r="N171" s="219" t="s">
        <v>43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AR171" s="222" t="s">
        <v>125</v>
      </c>
      <c r="AT171" s="222" t="s">
        <v>120</v>
      </c>
      <c r="AU171" s="222" t="s">
        <v>81</v>
      </c>
      <c r="AY171" s="17" t="s">
        <v>118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7" t="s">
        <v>77</v>
      </c>
      <c r="BK171" s="223">
        <f>ROUND(I171*H171,2)</f>
        <v>0</v>
      </c>
      <c r="BL171" s="17" t="s">
        <v>125</v>
      </c>
      <c r="BM171" s="222" t="s">
        <v>511</v>
      </c>
    </row>
    <row r="172" s="1" customFormat="1">
      <c r="B172" s="38"/>
      <c r="C172" s="39"/>
      <c r="D172" s="224" t="s">
        <v>127</v>
      </c>
      <c r="E172" s="39"/>
      <c r="F172" s="225" t="s">
        <v>328</v>
      </c>
      <c r="G172" s="39"/>
      <c r="H172" s="39"/>
      <c r="I172" s="135"/>
      <c r="J172" s="39"/>
      <c r="K172" s="39"/>
      <c r="L172" s="43"/>
      <c r="M172" s="226"/>
      <c r="N172" s="83"/>
      <c r="O172" s="83"/>
      <c r="P172" s="83"/>
      <c r="Q172" s="83"/>
      <c r="R172" s="83"/>
      <c r="S172" s="83"/>
      <c r="T172" s="84"/>
      <c r="AT172" s="17" t="s">
        <v>127</v>
      </c>
      <c r="AU172" s="17" t="s">
        <v>81</v>
      </c>
    </row>
    <row r="173" s="12" customFormat="1">
      <c r="B173" s="227"/>
      <c r="C173" s="228"/>
      <c r="D173" s="224" t="s">
        <v>133</v>
      </c>
      <c r="E173" s="229" t="s">
        <v>19</v>
      </c>
      <c r="F173" s="230" t="s">
        <v>512</v>
      </c>
      <c r="G173" s="228"/>
      <c r="H173" s="231">
        <v>226.65000000000001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133</v>
      </c>
      <c r="AU173" s="237" t="s">
        <v>81</v>
      </c>
      <c r="AV173" s="12" t="s">
        <v>81</v>
      </c>
      <c r="AW173" s="12" t="s">
        <v>33</v>
      </c>
      <c r="AX173" s="12" t="s">
        <v>77</v>
      </c>
      <c r="AY173" s="237" t="s">
        <v>118</v>
      </c>
    </row>
    <row r="174" s="1" customFormat="1" ht="16.5" customHeight="1">
      <c r="B174" s="38"/>
      <c r="C174" s="238" t="s">
        <v>251</v>
      </c>
      <c r="D174" s="238" t="s">
        <v>160</v>
      </c>
      <c r="E174" s="239" t="s">
        <v>330</v>
      </c>
      <c r="F174" s="240" t="s">
        <v>331</v>
      </c>
      <c r="G174" s="241" t="s">
        <v>163</v>
      </c>
      <c r="H174" s="242">
        <v>16.998999999999999</v>
      </c>
      <c r="I174" s="243"/>
      <c r="J174" s="244">
        <f>ROUND(I174*H174,2)</f>
        <v>0</v>
      </c>
      <c r="K174" s="240" t="s">
        <v>124</v>
      </c>
      <c r="L174" s="245"/>
      <c r="M174" s="246" t="s">
        <v>19</v>
      </c>
      <c r="N174" s="247" t="s">
        <v>43</v>
      </c>
      <c r="O174" s="83"/>
      <c r="P174" s="220">
        <f>O174*H174</f>
        <v>0</v>
      </c>
      <c r="Q174" s="220">
        <v>1</v>
      </c>
      <c r="R174" s="220">
        <f>Q174*H174</f>
        <v>16.998999999999999</v>
      </c>
      <c r="S174" s="220">
        <v>0</v>
      </c>
      <c r="T174" s="221">
        <f>S174*H174</f>
        <v>0</v>
      </c>
      <c r="AR174" s="222" t="s">
        <v>159</v>
      </c>
      <c r="AT174" s="222" t="s">
        <v>160</v>
      </c>
      <c r="AU174" s="222" t="s">
        <v>81</v>
      </c>
      <c r="AY174" s="17" t="s">
        <v>118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7" t="s">
        <v>77</v>
      </c>
      <c r="BK174" s="223">
        <f>ROUND(I174*H174,2)</f>
        <v>0</v>
      </c>
      <c r="BL174" s="17" t="s">
        <v>125</v>
      </c>
      <c r="BM174" s="222" t="s">
        <v>513</v>
      </c>
    </row>
    <row r="175" s="12" customFormat="1">
      <c r="B175" s="227"/>
      <c r="C175" s="228"/>
      <c r="D175" s="224" t="s">
        <v>133</v>
      </c>
      <c r="E175" s="229" t="s">
        <v>19</v>
      </c>
      <c r="F175" s="230" t="s">
        <v>514</v>
      </c>
      <c r="G175" s="228"/>
      <c r="H175" s="231">
        <v>16.998999999999999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133</v>
      </c>
      <c r="AU175" s="237" t="s">
        <v>81</v>
      </c>
      <c r="AV175" s="12" t="s">
        <v>81</v>
      </c>
      <c r="AW175" s="12" t="s">
        <v>33</v>
      </c>
      <c r="AX175" s="12" t="s">
        <v>77</v>
      </c>
      <c r="AY175" s="237" t="s">
        <v>118</v>
      </c>
    </row>
    <row r="176" s="1" customFormat="1" ht="24" customHeight="1">
      <c r="B176" s="38"/>
      <c r="C176" s="211" t="s">
        <v>236</v>
      </c>
      <c r="D176" s="211" t="s">
        <v>120</v>
      </c>
      <c r="E176" s="212" t="s">
        <v>334</v>
      </c>
      <c r="F176" s="213" t="s">
        <v>335</v>
      </c>
      <c r="G176" s="214" t="s">
        <v>123</v>
      </c>
      <c r="H176" s="215">
        <v>226.65000000000001</v>
      </c>
      <c r="I176" s="216"/>
      <c r="J176" s="217">
        <f>ROUND(I176*H176,2)</f>
        <v>0</v>
      </c>
      <c r="K176" s="213" t="s">
        <v>124</v>
      </c>
      <c r="L176" s="43"/>
      <c r="M176" s="218" t="s">
        <v>19</v>
      </c>
      <c r="N176" s="219" t="s">
        <v>43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AR176" s="222" t="s">
        <v>125</v>
      </c>
      <c r="AT176" s="222" t="s">
        <v>120</v>
      </c>
      <c r="AU176" s="222" t="s">
        <v>81</v>
      </c>
      <c r="AY176" s="17" t="s">
        <v>118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7" t="s">
        <v>77</v>
      </c>
      <c r="BK176" s="223">
        <f>ROUND(I176*H176,2)</f>
        <v>0</v>
      </c>
      <c r="BL176" s="17" t="s">
        <v>125</v>
      </c>
      <c r="BM176" s="222" t="s">
        <v>515</v>
      </c>
    </row>
    <row r="177" s="1" customFormat="1">
      <c r="B177" s="38"/>
      <c r="C177" s="39"/>
      <c r="D177" s="224" t="s">
        <v>127</v>
      </c>
      <c r="E177" s="39"/>
      <c r="F177" s="225" t="s">
        <v>337</v>
      </c>
      <c r="G177" s="39"/>
      <c r="H177" s="39"/>
      <c r="I177" s="135"/>
      <c r="J177" s="39"/>
      <c r="K177" s="39"/>
      <c r="L177" s="43"/>
      <c r="M177" s="226"/>
      <c r="N177" s="83"/>
      <c r="O177" s="83"/>
      <c r="P177" s="83"/>
      <c r="Q177" s="83"/>
      <c r="R177" s="83"/>
      <c r="S177" s="83"/>
      <c r="T177" s="84"/>
      <c r="AT177" s="17" t="s">
        <v>127</v>
      </c>
      <c r="AU177" s="17" t="s">
        <v>81</v>
      </c>
    </row>
    <row r="178" s="1" customFormat="1" ht="16.5" customHeight="1">
      <c r="B178" s="38"/>
      <c r="C178" s="238" t="s">
        <v>354</v>
      </c>
      <c r="D178" s="238" t="s">
        <v>160</v>
      </c>
      <c r="E178" s="239" t="s">
        <v>338</v>
      </c>
      <c r="F178" s="240" t="s">
        <v>339</v>
      </c>
      <c r="G178" s="241" t="s">
        <v>340</v>
      </c>
      <c r="H178" s="242">
        <v>3.3999999999999999</v>
      </c>
      <c r="I178" s="243"/>
      <c r="J178" s="244">
        <f>ROUND(I178*H178,2)</f>
        <v>0</v>
      </c>
      <c r="K178" s="240" t="s">
        <v>124</v>
      </c>
      <c r="L178" s="245"/>
      <c r="M178" s="246" t="s">
        <v>19</v>
      </c>
      <c r="N178" s="247" t="s">
        <v>43</v>
      </c>
      <c r="O178" s="83"/>
      <c r="P178" s="220">
        <f>O178*H178</f>
        <v>0</v>
      </c>
      <c r="Q178" s="220">
        <v>0.001</v>
      </c>
      <c r="R178" s="220">
        <f>Q178*H178</f>
        <v>0.0033999999999999998</v>
      </c>
      <c r="S178" s="220">
        <v>0</v>
      </c>
      <c r="T178" s="221">
        <f>S178*H178</f>
        <v>0</v>
      </c>
      <c r="AR178" s="222" t="s">
        <v>159</v>
      </c>
      <c r="AT178" s="222" t="s">
        <v>160</v>
      </c>
      <c r="AU178" s="222" t="s">
        <v>81</v>
      </c>
      <c r="AY178" s="17" t="s">
        <v>118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7" t="s">
        <v>77</v>
      </c>
      <c r="BK178" s="223">
        <f>ROUND(I178*H178,2)</f>
        <v>0</v>
      </c>
      <c r="BL178" s="17" t="s">
        <v>125</v>
      </c>
      <c r="BM178" s="222" t="s">
        <v>516</v>
      </c>
    </row>
    <row r="179" s="12" customFormat="1">
      <c r="B179" s="227"/>
      <c r="C179" s="228"/>
      <c r="D179" s="224" t="s">
        <v>133</v>
      </c>
      <c r="E179" s="228"/>
      <c r="F179" s="230" t="s">
        <v>517</v>
      </c>
      <c r="G179" s="228"/>
      <c r="H179" s="231">
        <v>3.3999999999999999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133</v>
      </c>
      <c r="AU179" s="237" t="s">
        <v>81</v>
      </c>
      <c r="AV179" s="12" t="s">
        <v>81</v>
      </c>
      <c r="AW179" s="12" t="s">
        <v>4</v>
      </c>
      <c r="AX179" s="12" t="s">
        <v>77</v>
      </c>
      <c r="AY179" s="237" t="s">
        <v>118</v>
      </c>
    </row>
    <row r="180" s="1" customFormat="1" ht="16.5" customHeight="1">
      <c r="B180" s="38"/>
      <c r="C180" s="211" t="s">
        <v>359</v>
      </c>
      <c r="D180" s="211" t="s">
        <v>120</v>
      </c>
      <c r="E180" s="212" t="s">
        <v>343</v>
      </c>
      <c r="F180" s="213" t="s">
        <v>344</v>
      </c>
      <c r="G180" s="214" t="s">
        <v>123</v>
      </c>
      <c r="H180" s="215">
        <v>226.65000000000001</v>
      </c>
      <c r="I180" s="216"/>
      <c r="J180" s="217">
        <f>ROUND(I180*H180,2)</f>
        <v>0</v>
      </c>
      <c r="K180" s="213" t="s">
        <v>124</v>
      </c>
      <c r="L180" s="43"/>
      <c r="M180" s="218" t="s">
        <v>19</v>
      </c>
      <c r="N180" s="219" t="s">
        <v>43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AR180" s="222" t="s">
        <v>125</v>
      </c>
      <c r="AT180" s="222" t="s">
        <v>120</v>
      </c>
      <c r="AU180" s="222" t="s">
        <v>81</v>
      </c>
      <c r="AY180" s="17" t="s">
        <v>118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7" t="s">
        <v>77</v>
      </c>
      <c r="BK180" s="223">
        <f>ROUND(I180*H180,2)</f>
        <v>0</v>
      </c>
      <c r="BL180" s="17" t="s">
        <v>125</v>
      </c>
      <c r="BM180" s="222" t="s">
        <v>518</v>
      </c>
    </row>
    <row r="181" s="1" customFormat="1">
      <c r="B181" s="38"/>
      <c r="C181" s="39"/>
      <c r="D181" s="224" t="s">
        <v>127</v>
      </c>
      <c r="E181" s="39"/>
      <c r="F181" s="225" t="s">
        <v>346</v>
      </c>
      <c r="G181" s="39"/>
      <c r="H181" s="39"/>
      <c r="I181" s="135"/>
      <c r="J181" s="39"/>
      <c r="K181" s="39"/>
      <c r="L181" s="43"/>
      <c r="M181" s="226"/>
      <c r="N181" s="83"/>
      <c r="O181" s="83"/>
      <c r="P181" s="83"/>
      <c r="Q181" s="83"/>
      <c r="R181" s="83"/>
      <c r="S181" s="83"/>
      <c r="T181" s="84"/>
      <c r="AT181" s="17" t="s">
        <v>127</v>
      </c>
      <c r="AU181" s="17" t="s">
        <v>81</v>
      </c>
    </row>
    <row r="182" s="11" customFormat="1" ht="22.8" customHeight="1">
      <c r="B182" s="195"/>
      <c r="C182" s="196"/>
      <c r="D182" s="197" t="s">
        <v>71</v>
      </c>
      <c r="E182" s="209" t="s">
        <v>84</v>
      </c>
      <c r="F182" s="209" t="s">
        <v>519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SUM(P183:P184)</f>
        <v>0</v>
      </c>
      <c r="Q182" s="203"/>
      <c r="R182" s="204">
        <f>SUM(R183:R184)</f>
        <v>3.15666</v>
      </c>
      <c r="S182" s="203"/>
      <c r="T182" s="205">
        <f>SUM(T183:T184)</f>
        <v>0</v>
      </c>
      <c r="AR182" s="206" t="s">
        <v>77</v>
      </c>
      <c r="AT182" s="207" t="s">
        <v>71</v>
      </c>
      <c r="AU182" s="207" t="s">
        <v>77</v>
      </c>
      <c r="AY182" s="206" t="s">
        <v>118</v>
      </c>
      <c r="BK182" s="208">
        <f>SUM(BK183:BK184)</f>
        <v>0</v>
      </c>
    </row>
    <row r="183" s="1" customFormat="1" ht="24" customHeight="1">
      <c r="B183" s="38"/>
      <c r="C183" s="211" t="s">
        <v>363</v>
      </c>
      <c r="D183" s="211" t="s">
        <v>120</v>
      </c>
      <c r="E183" s="212" t="s">
        <v>520</v>
      </c>
      <c r="F183" s="213" t="s">
        <v>521</v>
      </c>
      <c r="G183" s="214" t="s">
        <v>254</v>
      </c>
      <c r="H183" s="215">
        <v>1</v>
      </c>
      <c r="I183" s="216"/>
      <c r="J183" s="217">
        <f>ROUND(I183*H183,2)</f>
        <v>0</v>
      </c>
      <c r="K183" s="213" t="s">
        <v>124</v>
      </c>
      <c r="L183" s="43"/>
      <c r="M183" s="218" t="s">
        <v>19</v>
      </c>
      <c r="N183" s="219" t="s">
        <v>43</v>
      </c>
      <c r="O183" s="83"/>
      <c r="P183" s="220">
        <f>O183*H183</f>
        <v>0</v>
      </c>
      <c r="Q183" s="220">
        <v>3.15666</v>
      </c>
      <c r="R183" s="220">
        <f>Q183*H183</f>
        <v>3.15666</v>
      </c>
      <c r="S183" s="220">
        <v>0</v>
      </c>
      <c r="T183" s="221">
        <f>S183*H183</f>
        <v>0</v>
      </c>
      <c r="AR183" s="222" t="s">
        <v>125</v>
      </c>
      <c r="AT183" s="222" t="s">
        <v>120</v>
      </c>
      <c r="AU183" s="222" t="s">
        <v>81</v>
      </c>
      <c r="AY183" s="17" t="s">
        <v>118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7" t="s">
        <v>77</v>
      </c>
      <c r="BK183" s="223">
        <f>ROUND(I183*H183,2)</f>
        <v>0</v>
      </c>
      <c r="BL183" s="17" t="s">
        <v>125</v>
      </c>
      <c r="BM183" s="222" t="s">
        <v>522</v>
      </c>
    </row>
    <row r="184" s="1" customFormat="1">
      <c r="B184" s="38"/>
      <c r="C184" s="39"/>
      <c r="D184" s="224" t="s">
        <v>127</v>
      </c>
      <c r="E184" s="39"/>
      <c r="F184" s="225" t="s">
        <v>523</v>
      </c>
      <c r="G184" s="39"/>
      <c r="H184" s="39"/>
      <c r="I184" s="135"/>
      <c r="J184" s="39"/>
      <c r="K184" s="39"/>
      <c r="L184" s="43"/>
      <c r="M184" s="226"/>
      <c r="N184" s="83"/>
      <c r="O184" s="83"/>
      <c r="P184" s="83"/>
      <c r="Q184" s="83"/>
      <c r="R184" s="83"/>
      <c r="S184" s="83"/>
      <c r="T184" s="84"/>
      <c r="AT184" s="17" t="s">
        <v>127</v>
      </c>
      <c r="AU184" s="17" t="s">
        <v>81</v>
      </c>
    </row>
    <row r="185" s="11" customFormat="1" ht="22.8" customHeight="1">
      <c r="B185" s="195"/>
      <c r="C185" s="196"/>
      <c r="D185" s="197" t="s">
        <v>71</v>
      </c>
      <c r="E185" s="209" t="s">
        <v>159</v>
      </c>
      <c r="F185" s="209" t="s">
        <v>348</v>
      </c>
      <c r="G185" s="196"/>
      <c r="H185" s="196"/>
      <c r="I185" s="199"/>
      <c r="J185" s="210">
        <f>BK185</f>
        <v>0</v>
      </c>
      <c r="K185" s="196"/>
      <c r="L185" s="201"/>
      <c r="M185" s="202"/>
      <c r="N185" s="203"/>
      <c r="O185" s="203"/>
      <c r="P185" s="204">
        <f>SUM(P186:P242)</f>
        <v>0</v>
      </c>
      <c r="Q185" s="203"/>
      <c r="R185" s="204">
        <f>SUM(R186:R242)</f>
        <v>0.75809819999999994</v>
      </c>
      <c r="S185" s="203"/>
      <c r="T185" s="205">
        <f>SUM(T186:T242)</f>
        <v>0</v>
      </c>
      <c r="AR185" s="206" t="s">
        <v>77</v>
      </c>
      <c r="AT185" s="207" t="s">
        <v>71</v>
      </c>
      <c r="AU185" s="207" t="s">
        <v>77</v>
      </c>
      <c r="AY185" s="206" t="s">
        <v>118</v>
      </c>
      <c r="BK185" s="208">
        <f>SUM(BK186:BK242)</f>
        <v>0</v>
      </c>
    </row>
    <row r="186" s="1" customFormat="1" ht="24" customHeight="1">
      <c r="B186" s="38"/>
      <c r="C186" s="211" t="s">
        <v>367</v>
      </c>
      <c r="D186" s="211" t="s">
        <v>120</v>
      </c>
      <c r="E186" s="212" t="s">
        <v>524</v>
      </c>
      <c r="F186" s="213" t="s">
        <v>525</v>
      </c>
      <c r="G186" s="214" t="s">
        <v>269</v>
      </c>
      <c r="H186" s="215">
        <v>4.2000000000000002</v>
      </c>
      <c r="I186" s="216"/>
      <c r="J186" s="217">
        <f>ROUND(I186*H186,2)</f>
        <v>0</v>
      </c>
      <c r="K186" s="213" t="s">
        <v>124</v>
      </c>
      <c r="L186" s="43"/>
      <c r="M186" s="218" t="s">
        <v>19</v>
      </c>
      <c r="N186" s="219" t="s">
        <v>43</v>
      </c>
      <c r="O186" s="83"/>
      <c r="P186" s="220">
        <f>O186*H186</f>
        <v>0</v>
      </c>
      <c r="Q186" s="220">
        <v>0.0012800000000000001</v>
      </c>
      <c r="R186" s="220">
        <f>Q186*H186</f>
        <v>0.0053760000000000006</v>
      </c>
      <c r="S186" s="220">
        <v>0</v>
      </c>
      <c r="T186" s="221">
        <f>S186*H186</f>
        <v>0</v>
      </c>
      <c r="AR186" s="222" t="s">
        <v>125</v>
      </c>
      <c r="AT186" s="222" t="s">
        <v>120</v>
      </c>
      <c r="AU186" s="222" t="s">
        <v>81</v>
      </c>
      <c r="AY186" s="17" t="s">
        <v>118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77</v>
      </c>
      <c r="BK186" s="223">
        <f>ROUND(I186*H186,2)</f>
        <v>0</v>
      </c>
      <c r="BL186" s="17" t="s">
        <v>125</v>
      </c>
      <c r="BM186" s="222" t="s">
        <v>526</v>
      </c>
    </row>
    <row r="187" s="1" customFormat="1">
      <c r="B187" s="38"/>
      <c r="C187" s="39"/>
      <c r="D187" s="224" t="s">
        <v>127</v>
      </c>
      <c r="E187" s="39"/>
      <c r="F187" s="225" t="s">
        <v>352</v>
      </c>
      <c r="G187" s="39"/>
      <c r="H187" s="39"/>
      <c r="I187" s="135"/>
      <c r="J187" s="39"/>
      <c r="K187" s="39"/>
      <c r="L187" s="43"/>
      <c r="M187" s="226"/>
      <c r="N187" s="83"/>
      <c r="O187" s="83"/>
      <c r="P187" s="83"/>
      <c r="Q187" s="83"/>
      <c r="R187" s="83"/>
      <c r="S187" s="83"/>
      <c r="T187" s="84"/>
      <c r="AT187" s="17" t="s">
        <v>127</v>
      </c>
      <c r="AU187" s="17" t="s">
        <v>81</v>
      </c>
    </row>
    <row r="188" s="12" customFormat="1">
      <c r="B188" s="227"/>
      <c r="C188" s="228"/>
      <c r="D188" s="224" t="s">
        <v>133</v>
      </c>
      <c r="E188" s="229" t="s">
        <v>19</v>
      </c>
      <c r="F188" s="230" t="s">
        <v>527</v>
      </c>
      <c r="G188" s="228"/>
      <c r="H188" s="231">
        <v>4.2000000000000002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133</v>
      </c>
      <c r="AU188" s="237" t="s">
        <v>81</v>
      </c>
      <c r="AV188" s="12" t="s">
        <v>81</v>
      </c>
      <c r="AW188" s="12" t="s">
        <v>33</v>
      </c>
      <c r="AX188" s="12" t="s">
        <v>77</v>
      </c>
      <c r="AY188" s="237" t="s">
        <v>118</v>
      </c>
    </row>
    <row r="189" s="1" customFormat="1" ht="24" customHeight="1">
      <c r="B189" s="38"/>
      <c r="C189" s="211" t="s">
        <v>371</v>
      </c>
      <c r="D189" s="211" t="s">
        <v>120</v>
      </c>
      <c r="E189" s="212" t="s">
        <v>528</v>
      </c>
      <c r="F189" s="213" t="s">
        <v>529</v>
      </c>
      <c r="G189" s="214" t="s">
        <v>269</v>
      </c>
      <c r="H189" s="215">
        <v>50.200000000000003</v>
      </c>
      <c r="I189" s="216"/>
      <c r="J189" s="217">
        <f>ROUND(I189*H189,2)</f>
        <v>0</v>
      </c>
      <c r="K189" s="213" t="s">
        <v>124</v>
      </c>
      <c r="L189" s="43"/>
      <c r="M189" s="218" t="s">
        <v>19</v>
      </c>
      <c r="N189" s="219" t="s">
        <v>43</v>
      </c>
      <c r="O189" s="83"/>
      <c r="P189" s="220">
        <f>O189*H189</f>
        <v>0</v>
      </c>
      <c r="Q189" s="220">
        <v>0.0026800000000000001</v>
      </c>
      <c r="R189" s="220">
        <f>Q189*H189</f>
        <v>0.13453600000000002</v>
      </c>
      <c r="S189" s="220">
        <v>0</v>
      </c>
      <c r="T189" s="221">
        <f>S189*H189</f>
        <v>0</v>
      </c>
      <c r="AR189" s="222" t="s">
        <v>125</v>
      </c>
      <c r="AT189" s="222" t="s">
        <v>120</v>
      </c>
      <c r="AU189" s="222" t="s">
        <v>81</v>
      </c>
      <c r="AY189" s="17" t="s">
        <v>118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77</v>
      </c>
      <c r="BK189" s="223">
        <f>ROUND(I189*H189,2)</f>
        <v>0</v>
      </c>
      <c r="BL189" s="17" t="s">
        <v>125</v>
      </c>
      <c r="BM189" s="222" t="s">
        <v>530</v>
      </c>
    </row>
    <row r="190" s="1" customFormat="1">
      <c r="B190" s="38"/>
      <c r="C190" s="39"/>
      <c r="D190" s="224" t="s">
        <v>127</v>
      </c>
      <c r="E190" s="39"/>
      <c r="F190" s="225" t="s">
        <v>352</v>
      </c>
      <c r="G190" s="39"/>
      <c r="H190" s="39"/>
      <c r="I190" s="135"/>
      <c r="J190" s="39"/>
      <c r="K190" s="39"/>
      <c r="L190" s="43"/>
      <c r="M190" s="226"/>
      <c r="N190" s="83"/>
      <c r="O190" s="83"/>
      <c r="P190" s="83"/>
      <c r="Q190" s="83"/>
      <c r="R190" s="83"/>
      <c r="S190" s="83"/>
      <c r="T190" s="84"/>
      <c r="AT190" s="17" t="s">
        <v>127</v>
      </c>
      <c r="AU190" s="17" t="s">
        <v>81</v>
      </c>
    </row>
    <row r="191" s="12" customFormat="1">
      <c r="B191" s="227"/>
      <c r="C191" s="228"/>
      <c r="D191" s="224" t="s">
        <v>133</v>
      </c>
      <c r="E191" s="229" t="s">
        <v>19</v>
      </c>
      <c r="F191" s="230" t="s">
        <v>531</v>
      </c>
      <c r="G191" s="228"/>
      <c r="H191" s="231">
        <v>4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133</v>
      </c>
      <c r="AU191" s="237" t="s">
        <v>81</v>
      </c>
      <c r="AV191" s="12" t="s">
        <v>81</v>
      </c>
      <c r="AW191" s="12" t="s">
        <v>33</v>
      </c>
      <c r="AX191" s="12" t="s">
        <v>72</v>
      </c>
      <c r="AY191" s="237" t="s">
        <v>118</v>
      </c>
    </row>
    <row r="192" s="12" customFormat="1">
      <c r="B192" s="227"/>
      <c r="C192" s="228"/>
      <c r="D192" s="224" t="s">
        <v>133</v>
      </c>
      <c r="E192" s="229" t="s">
        <v>19</v>
      </c>
      <c r="F192" s="230" t="s">
        <v>532</v>
      </c>
      <c r="G192" s="228"/>
      <c r="H192" s="231">
        <v>4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133</v>
      </c>
      <c r="AU192" s="237" t="s">
        <v>81</v>
      </c>
      <c r="AV192" s="12" t="s">
        <v>81</v>
      </c>
      <c r="AW192" s="12" t="s">
        <v>33</v>
      </c>
      <c r="AX192" s="12" t="s">
        <v>72</v>
      </c>
      <c r="AY192" s="237" t="s">
        <v>118</v>
      </c>
    </row>
    <row r="193" s="12" customFormat="1">
      <c r="B193" s="227"/>
      <c r="C193" s="228"/>
      <c r="D193" s="224" t="s">
        <v>133</v>
      </c>
      <c r="E193" s="229" t="s">
        <v>19</v>
      </c>
      <c r="F193" s="230" t="s">
        <v>533</v>
      </c>
      <c r="G193" s="228"/>
      <c r="H193" s="231">
        <v>4.5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133</v>
      </c>
      <c r="AU193" s="237" t="s">
        <v>81</v>
      </c>
      <c r="AV193" s="12" t="s">
        <v>81</v>
      </c>
      <c r="AW193" s="12" t="s">
        <v>33</v>
      </c>
      <c r="AX193" s="12" t="s">
        <v>72</v>
      </c>
      <c r="AY193" s="237" t="s">
        <v>118</v>
      </c>
    </row>
    <row r="194" s="12" customFormat="1">
      <c r="B194" s="227"/>
      <c r="C194" s="228"/>
      <c r="D194" s="224" t="s">
        <v>133</v>
      </c>
      <c r="E194" s="229" t="s">
        <v>19</v>
      </c>
      <c r="F194" s="230" t="s">
        <v>534</v>
      </c>
      <c r="G194" s="228"/>
      <c r="H194" s="231">
        <v>4.2000000000000002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133</v>
      </c>
      <c r="AU194" s="237" t="s">
        <v>81</v>
      </c>
      <c r="AV194" s="12" t="s">
        <v>81</v>
      </c>
      <c r="AW194" s="12" t="s">
        <v>33</v>
      </c>
      <c r="AX194" s="12" t="s">
        <v>72</v>
      </c>
      <c r="AY194" s="237" t="s">
        <v>118</v>
      </c>
    </row>
    <row r="195" s="12" customFormat="1">
      <c r="B195" s="227"/>
      <c r="C195" s="228"/>
      <c r="D195" s="224" t="s">
        <v>133</v>
      </c>
      <c r="E195" s="229" t="s">
        <v>19</v>
      </c>
      <c r="F195" s="230" t="s">
        <v>535</v>
      </c>
      <c r="G195" s="228"/>
      <c r="H195" s="231">
        <v>11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133</v>
      </c>
      <c r="AU195" s="237" t="s">
        <v>81</v>
      </c>
      <c r="AV195" s="12" t="s">
        <v>81</v>
      </c>
      <c r="AW195" s="12" t="s">
        <v>33</v>
      </c>
      <c r="AX195" s="12" t="s">
        <v>72</v>
      </c>
      <c r="AY195" s="237" t="s">
        <v>118</v>
      </c>
    </row>
    <row r="196" s="12" customFormat="1">
      <c r="B196" s="227"/>
      <c r="C196" s="228"/>
      <c r="D196" s="224" t="s">
        <v>133</v>
      </c>
      <c r="E196" s="229" t="s">
        <v>19</v>
      </c>
      <c r="F196" s="230" t="s">
        <v>536</v>
      </c>
      <c r="G196" s="228"/>
      <c r="H196" s="231">
        <v>22.5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133</v>
      </c>
      <c r="AU196" s="237" t="s">
        <v>81</v>
      </c>
      <c r="AV196" s="12" t="s">
        <v>81</v>
      </c>
      <c r="AW196" s="12" t="s">
        <v>33</v>
      </c>
      <c r="AX196" s="12" t="s">
        <v>72</v>
      </c>
      <c r="AY196" s="237" t="s">
        <v>118</v>
      </c>
    </row>
    <row r="197" s="13" customFormat="1">
      <c r="B197" s="248"/>
      <c r="C197" s="249"/>
      <c r="D197" s="224" t="s">
        <v>133</v>
      </c>
      <c r="E197" s="250" t="s">
        <v>19</v>
      </c>
      <c r="F197" s="251" t="s">
        <v>195</v>
      </c>
      <c r="G197" s="249"/>
      <c r="H197" s="252">
        <v>50.200000000000003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133</v>
      </c>
      <c r="AU197" s="258" t="s">
        <v>81</v>
      </c>
      <c r="AV197" s="13" t="s">
        <v>125</v>
      </c>
      <c r="AW197" s="13" t="s">
        <v>33</v>
      </c>
      <c r="AX197" s="13" t="s">
        <v>77</v>
      </c>
      <c r="AY197" s="258" t="s">
        <v>118</v>
      </c>
    </row>
    <row r="198" s="1" customFormat="1" ht="24" customHeight="1">
      <c r="B198" s="38"/>
      <c r="C198" s="211" t="s">
        <v>375</v>
      </c>
      <c r="D198" s="211" t="s">
        <v>120</v>
      </c>
      <c r="E198" s="212" t="s">
        <v>349</v>
      </c>
      <c r="F198" s="213" t="s">
        <v>350</v>
      </c>
      <c r="G198" s="214" t="s">
        <v>269</v>
      </c>
      <c r="H198" s="215">
        <v>40.060000000000002</v>
      </c>
      <c r="I198" s="216"/>
      <c r="J198" s="217">
        <f>ROUND(I198*H198,2)</f>
        <v>0</v>
      </c>
      <c r="K198" s="213" t="s">
        <v>124</v>
      </c>
      <c r="L198" s="43"/>
      <c r="M198" s="218" t="s">
        <v>19</v>
      </c>
      <c r="N198" s="219" t="s">
        <v>43</v>
      </c>
      <c r="O198" s="83"/>
      <c r="P198" s="220">
        <f>O198*H198</f>
        <v>0</v>
      </c>
      <c r="Q198" s="220">
        <v>0.0042700000000000004</v>
      </c>
      <c r="R198" s="220">
        <f>Q198*H198</f>
        <v>0.17105620000000002</v>
      </c>
      <c r="S198" s="220">
        <v>0</v>
      </c>
      <c r="T198" s="221">
        <f>S198*H198</f>
        <v>0</v>
      </c>
      <c r="AR198" s="222" t="s">
        <v>125</v>
      </c>
      <c r="AT198" s="222" t="s">
        <v>120</v>
      </c>
      <c r="AU198" s="222" t="s">
        <v>81</v>
      </c>
      <c r="AY198" s="17" t="s">
        <v>118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7" t="s">
        <v>77</v>
      </c>
      <c r="BK198" s="223">
        <f>ROUND(I198*H198,2)</f>
        <v>0</v>
      </c>
      <c r="BL198" s="17" t="s">
        <v>125</v>
      </c>
      <c r="BM198" s="222" t="s">
        <v>537</v>
      </c>
    </row>
    <row r="199" s="1" customFormat="1">
      <c r="B199" s="38"/>
      <c r="C199" s="39"/>
      <c r="D199" s="224" t="s">
        <v>127</v>
      </c>
      <c r="E199" s="39"/>
      <c r="F199" s="225" t="s">
        <v>352</v>
      </c>
      <c r="G199" s="39"/>
      <c r="H199" s="39"/>
      <c r="I199" s="135"/>
      <c r="J199" s="39"/>
      <c r="K199" s="39"/>
      <c r="L199" s="43"/>
      <c r="M199" s="226"/>
      <c r="N199" s="83"/>
      <c r="O199" s="83"/>
      <c r="P199" s="83"/>
      <c r="Q199" s="83"/>
      <c r="R199" s="83"/>
      <c r="S199" s="83"/>
      <c r="T199" s="84"/>
      <c r="AT199" s="17" t="s">
        <v>127</v>
      </c>
      <c r="AU199" s="17" t="s">
        <v>81</v>
      </c>
    </row>
    <row r="200" s="12" customFormat="1">
      <c r="B200" s="227"/>
      <c r="C200" s="228"/>
      <c r="D200" s="224" t="s">
        <v>133</v>
      </c>
      <c r="E200" s="229" t="s">
        <v>19</v>
      </c>
      <c r="F200" s="230" t="s">
        <v>538</v>
      </c>
      <c r="G200" s="228"/>
      <c r="H200" s="231">
        <v>2.2999999999999998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133</v>
      </c>
      <c r="AU200" s="237" t="s">
        <v>81</v>
      </c>
      <c r="AV200" s="12" t="s">
        <v>81</v>
      </c>
      <c r="AW200" s="12" t="s">
        <v>33</v>
      </c>
      <c r="AX200" s="12" t="s">
        <v>72</v>
      </c>
      <c r="AY200" s="237" t="s">
        <v>118</v>
      </c>
    </row>
    <row r="201" s="12" customFormat="1">
      <c r="B201" s="227"/>
      <c r="C201" s="228"/>
      <c r="D201" s="224" t="s">
        <v>133</v>
      </c>
      <c r="E201" s="229" t="s">
        <v>19</v>
      </c>
      <c r="F201" s="230" t="s">
        <v>539</v>
      </c>
      <c r="G201" s="228"/>
      <c r="H201" s="231">
        <v>1.5600000000000001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133</v>
      </c>
      <c r="AU201" s="237" t="s">
        <v>81</v>
      </c>
      <c r="AV201" s="12" t="s">
        <v>81</v>
      </c>
      <c r="AW201" s="12" t="s">
        <v>33</v>
      </c>
      <c r="AX201" s="12" t="s">
        <v>72</v>
      </c>
      <c r="AY201" s="237" t="s">
        <v>118</v>
      </c>
    </row>
    <row r="202" s="12" customFormat="1">
      <c r="B202" s="227"/>
      <c r="C202" s="228"/>
      <c r="D202" s="224" t="s">
        <v>133</v>
      </c>
      <c r="E202" s="229" t="s">
        <v>19</v>
      </c>
      <c r="F202" s="230" t="s">
        <v>540</v>
      </c>
      <c r="G202" s="228"/>
      <c r="H202" s="231">
        <v>21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133</v>
      </c>
      <c r="AU202" s="237" t="s">
        <v>81</v>
      </c>
      <c r="AV202" s="12" t="s">
        <v>81</v>
      </c>
      <c r="AW202" s="12" t="s">
        <v>33</v>
      </c>
      <c r="AX202" s="12" t="s">
        <v>72</v>
      </c>
      <c r="AY202" s="237" t="s">
        <v>118</v>
      </c>
    </row>
    <row r="203" s="12" customFormat="1">
      <c r="B203" s="227"/>
      <c r="C203" s="228"/>
      <c r="D203" s="224" t="s">
        <v>133</v>
      </c>
      <c r="E203" s="229" t="s">
        <v>19</v>
      </c>
      <c r="F203" s="230" t="s">
        <v>541</v>
      </c>
      <c r="G203" s="228"/>
      <c r="H203" s="231">
        <v>15.199999999999999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133</v>
      </c>
      <c r="AU203" s="237" t="s">
        <v>81</v>
      </c>
      <c r="AV203" s="12" t="s">
        <v>81</v>
      </c>
      <c r="AW203" s="12" t="s">
        <v>33</v>
      </c>
      <c r="AX203" s="12" t="s">
        <v>72</v>
      </c>
      <c r="AY203" s="237" t="s">
        <v>118</v>
      </c>
    </row>
    <row r="204" s="13" customFormat="1">
      <c r="B204" s="248"/>
      <c r="C204" s="249"/>
      <c r="D204" s="224" t="s">
        <v>133</v>
      </c>
      <c r="E204" s="250" t="s">
        <v>19</v>
      </c>
      <c r="F204" s="251" t="s">
        <v>195</v>
      </c>
      <c r="G204" s="249"/>
      <c r="H204" s="252">
        <v>40.060000000000002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133</v>
      </c>
      <c r="AU204" s="258" t="s">
        <v>81</v>
      </c>
      <c r="AV204" s="13" t="s">
        <v>125</v>
      </c>
      <c r="AW204" s="13" t="s">
        <v>33</v>
      </c>
      <c r="AX204" s="13" t="s">
        <v>77</v>
      </c>
      <c r="AY204" s="258" t="s">
        <v>118</v>
      </c>
    </row>
    <row r="205" s="1" customFormat="1" ht="24" customHeight="1">
      <c r="B205" s="38"/>
      <c r="C205" s="211" t="s">
        <v>379</v>
      </c>
      <c r="D205" s="211" t="s">
        <v>120</v>
      </c>
      <c r="E205" s="212" t="s">
        <v>542</v>
      </c>
      <c r="F205" s="213" t="s">
        <v>543</v>
      </c>
      <c r="G205" s="214" t="s">
        <v>254</v>
      </c>
      <c r="H205" s="215">
        <v>8</v>
      </c>
      <c r="I205" s="216"/>
      <c r="J205" s="217">
        <f>ROUND(I205*H205,2)</f>
        <v>0</v>
      </c>
      <c r="K205" s="213" t="s">
        <v>124</v>
      </c>
      <c r="L205" s="43"/>
      <c r="M205" s="218" t="s">
        <v>19</v>
      </c>
      <c r="N205" s="219" t="s">
        <v>43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AR205" s="222" t="s">
        <v>125</v>
      </c>
      <c r="AT205" s="222" t="s">
        <v>120</v>
      </c>
      <c r="AU205" s="222" t="s">
        <v>81</v>
      </c>
      <c r="AY205" s="17" t="s">
        <v>118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77</v>
      </c>
      <c r="BK205" s="223">
        <f>ROUND(I205*H205,2)</f>
        <v>0</v>
      </c>
      <c r="BL205" s="17" t="s">
        <v>125</v>
      </c>
      <c r="BM205" s="222" t="s">
        <v>544</v>
      </c>
    </row>
    <row r="206" s="1" customFormat="1">
      <c r="B206" s="38"/>
      <c r="C206" s="39"/>
      <c r="D206" s="224" t="s">
        <v>127</v>
      </c>
      <c r="E206" s="39"/>
      <c r="F206" s="225" t="s">
        <v>545</v>
      </c>
      <c r="G206" s="39"/>
      <c r="H206" s="39"/>
      <c r="I206" s="135"/>
      <c r="J206" s="39"/>
      <c r="K206" s="39"/>
      <c r="L206" s="43"/>
      <c r="M206" s="226"/>
      <c r="N206" s="83"/>
      <c r="O206" s="83"/>
      <c r="P206" s="83"/>
      <c r="Q206" s="83"/>
      <c r="R206" s="83"/>
      <c r="S206" s="83"/>
      <c r="T206" s="84"/>
      <c r="AT206" s="17" t="s">
        <v>127</v>
      </c>
      <c r="AU206" s="17" t="s">
        <v>81</v>
      </c>
    </row>
    <row r="207" s="1" customFormat="1" ht="16.5" customHeight="1">
      <c r="B207" s="38"/>
      <c r="C207" s="238" t="s">
        <v>383</v>
      </c>
      <c r="D207" s="238" t="s">
        <v>160</v>
      </c>
      <c r="E207" s="239" t="s">
        <v>546</v>
      </c>
      <c r="F207" s="240" t="s">
        <v>547</v>
      </c>
      <c r="G207" s="241" t="s">
        <v>254</v>
      </c>
      <c r="H207" s="242">
        <v>4</v>
      </c>
      <c r="I207" s="243"/>
      <c r="J207" s="244">
        <f>ROUND(I207*H207,2)</f>
        <v>0</v>
      </c>
      <c r="K207" s="240" t="s">
        <v>124</v>
      </c>
      <c r="L207" s="245"/>
      <c r="M207" s="246" t="s">
        <v>19</v>
      </c>
      <c r="N207" s="247" t="s">
        <v>43</v>
      </c>
      <c r="O207" s="83"/>
      <c r="P207" s="220">
        <f>O207*H207</f>
        <v>0</v>
      </c>
      <c r="Q207" s="220">
        <v>0.00022000000000000001</v>
      </c>
      <c r="R207" s="220">
        <f>Q207*H207</f>
        <v>0.00088000000000000003</v>
      </c>
      <c r="S207" s="220">
        <v>0</v>
      </c>
      <c r="T207" s="221">
        <f>S207*H207</f>
        <v>0</v>
      </c>
      <c r="AR207" s="222" t="s">
        <v>159</v>
      </c>
      <c r="AT207" s="222" t="s">
        <v>160</v>
      </c>
      <c r="AU207" s="222" t="s">
        <v>81</v>
      </c>
      <c r="AY207" s="17" t="s">
        <v>118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77</v>
      </c>
      <c r="BK207" s="223">
        <f>ROUND(I207*H207,2)</f>
        <v>0</v>
      </c>
      <c r="BL207" s="17" t="s">
        <v>125</v>
      </c>
      <c r="BM207" s="222" t="s">
        <v>548</v>
      </c>
    </row>
    <row r="208" s="1" customFormat="1" ht="16.5" customHeight="1">
      <c r="B208" s="38"/>
      <c r="C208" s="238" t="s">
        <v>387</v>
      </c>
      <c r="D208" s="238" t="s">
        <v>160</v>
      </c>
      <c r="E208" s="239" t="s">
        <v>549</v>
      </c>
      <c r="F208" s="240" t="s">
        <v>550</v>
      </c>
      <c r="G208" s="241" t="s">
        <v>254</v>
      </c>
      <c r="H208" s="242">
        <v>4</v>
      </c>
      <c r="I208" s="243"/>
      <c r="J208" s="244">
        <f>ROUND(I208*H208,2)</f>
        <v>0</v>
      </c>
      <c r="K208" s="240" t="s">
        <v>124</v>
      </c>
      <c r="L208" s="245"/>
      <c r="M208" s="246" t="s">
        <v>19</v>
      </c>
      <c r="N208" s="247" t="s">
        <v>43</v>
      </c>
      <c r="O208" s="83"/>
      <c r="P208" s="220">
        <f>O208*H208</f>
        <v>0</v>
      </c>
      <c r="Q208" s="220">
        <v>0.00025999999999999998</v>
      </c>
      <c r="R208" s="220">
        <f>Q208*H208</f>
        <v>0.0010399999999999999</v>
      </c>
      <c r="S208" s="220">
        <v>0</v>
      </c>
      <c r="T208" s="221">
        <f>S208*H208</f>
        <v>0</v>
      </c>
      <c r="AR208" s="222" t="s">
        <v>159</v>
      </c>
      <c r="AT208" s="222" t="s">
        <v>160</v>
      </c>
      <c r="AU208" s="222" t="s">
        <v>81</v>
      </c>
      <c r="AY208" s="17" t="s">
        <v>118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77</v>
      </c>
      <c r="BK208" s="223">
        <f>ROUND(I208*H208,2)</f>
        <v>0</v>
      </c>
      <c r="BL208" s="17" t="s">
        <v>125</v>
      </c>
      <c r="BM208" s="222" t="s">
        <v>551</v>
      </c>
    </row>
    <row r="209" s="1" customFormat="1" ht="24" customHeight="1">
      <c r="B209" s="38"/>
      <c r="C209" s="211" t="s">
        <v>392</v>
      </c>
      <c r="D209" s="211" t="s">
        <v>120</v>
      </c>
      <c r="E209" s="212" t="s">
        <v>552</v>
      </c>
      <c r="F209" s="213" t="s">
        <v>553</v>
      </c>
      <c r="G209" s="214" t="s">
        <v>254</v>
      </c>
      <c r="H209" s="215">
        <v>6</v>
      </c>
      <c r="I209" s="216"/>
      <c r="J209" s="217">
        <f>ROUND(I209*H209,2)</f>
        <v>0</v>
      </c>
      <c r="K209" s="213" t="s">
        <v>124</v>
      </c>
      <c r="L209" s="43"/>
      <c r="M209" s="218" t="s">
        <v>19</v>
      </c>
      <c r="N209" s="219" t="s">
        <v>43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AR209" s="222" t="s">
        <v>125</v>
      </c>
      <c r="AT209" s="222" t="s">
        <v>120</v>
      </c>
      <c r="AU209" s="222" t="s">
        <v>81</v>
      </c>
      <c r="AY209" s="17" t="s">
        <v>118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77</v>
      </c>
      <c r="BK209" s="223">
        <f>ROUND(I209*H209,2)</f>
        <v>0</v>
      </c>
      <c r="BL209" s="17" t="s">
        <v>125</v>
      </c>
      <c r="BM209" s="222" t="s">
        <v>554</v>
      </c>
    </row>
    <row r="210" s="1" customFormat="1">
      <c r="B210" s="38"/>
      <c r="C210" s="39"/>
      <c r="D210" s="224" t="s">
        <v>127</v>
      </c>
      <c r="E210" s="39"/>
      <c r="F210" s="225" t="s">
        <v>545</v>
      </c>
      <c r="G210" s="39"/>
      <c r="H210" s="39"/>
      <c r="I210" s="135"/>
      <c r="J210" s="39"/>
      <c r="K210" s="39"/>
      <c r="L210" s="43"/>
      <c r="M210" s="226"/>
      <c r="N210" s="83"/>
      <c r="O210" s="83"/>
      <c r="P210" s="83"/>
      <c r="Q210" s="83"/>
      <c r="R210" s="83"/>
      <c r="S210" s="83"/>
      <c r="T210" s="84"/>
      <c r="AT210" s="17" t="s">
        <v>127</v>
      </c>
      <c r="AU210" s="17" t="s">
        <v>81</v>
      </c>
    </row>
    <row r="211" s="1" customFormat="1" ht="16.5" customHeight="1">
      <c r="B211" s="38"/>
      <c r="C211" s="238" t="s">
        <v>396</v>
      </c>
      <c r="D211" s="238" t="s">
        <v>160</v>
      </c>
      <c r="E211" s="239" t="s">
        <v>555</v>
      </c>
      <c r="F211" s="240" t="s">
        <v>556</v>
      </c>
      <c r="G211" s="241" t="s">
        <v>254</v>
      </c>
      <c r="H211" s="242">
        <v>6</v>
      </c>
      <c r="I211" s="243"/>
      <c r="J211" s="244">
        <f>ROUND(I211*H211,2)</f>
        <v>0</v>
      </c>
      <c r="K211" s="240" t="s">
        <v>124</v>
      </c>
      <c r="L211" s="245"/>
      <c r="M211" s="246" t="s">
        <v>19</v>
      </c>
      <c r="N211" s="247" t="s">
        <v>43</v>
      </c>
      <c r="O211" s="83"/>
      <c r="P211" s="220">
        <f>O211*H211</f>
        <v>0</v>
      </c>
      <c r="Q211" s="220">
        <v>0.0015</v>
      </c>
      <c r="R211" s="220">
        <f>Q211*H211</f>
        <v>0.0090000000000000011</v>
      </c>
      <c r="S211" s="220">
        <v>0</v>
      </c>
      <c r="T211" s="221">
        <f>S211*H211</f>
        <v>0</v>
      </c>
      <c r="AR211" s="222" t="s">
        <v>159</v>
      </c>
      <c r="AT211" s="222" t="s">
        <v>160</v>
      </c>
      <c r="AU211" s="222" t="s">
        <v>81</v>
      </c>
      <c r="AY211" s="17" t="s">
        <v>118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77</v>
      </c>
      <c r="BK211" s="223">
        <f>ROUND(I211*H211,2)</f>
        <v>0</v>
      </c>
      <c r="BL211" s="17" t="s">
        <v>125</v>
      </c>
      <c r="BM211" s="222" t="s">
        <v>557</v>
      </c>
    </row>
    <row r="212" s="1" customFormat="1" ht="24" customHeight="1">
      <c r="B212" s="38"/>
      <c r="C212" s="211" t="s">
        <v>401</v>
      </c>
      <c r="D212" s="211" t="s">
        <v>120</v>
      </c>
      <c r="E212" s="212" t="s">
        <v>558</v>
      </c>
      <c r="F212" s="213" t="s">
        <v>559</v>
      </c>
      <c r="G212" s="214" t="s">
        <v>254</v>
      </c>
      <c r="H212" s="215">
        <v>26</v>
      </c>
      <c r="I212" s="216"/>
      <c r="J212" s="217">
        <f>ROUND(I212*H212,2)</f>
        <v>0</v>
      </c>
      <c r="K212" s="213" t="s">
        <v>124</v>
      </c>
      <c r="L212" s="43"/>
      <c r="M212" s="218" t="s">
        <v>19</v>
      </c>
      <c r="N212" s="219" t="s">
        <v>43</v>
      </c>
      <c r="O212" s="83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AR212" s="222" t="s">
        <v>125</v>
      </c>
      <c r="AT212" s="222" t="s">
        <v>120</v>
      </c>
      <c r="AU212" s="222" t="s">
        <v>81</v>
      </c>
      <c r="AY212" s="17" t="s">
        <v>118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77</v>
      </c>
      <c r="BK212" s="223">
        <f>ROUND(I212*H212,2)</f>
        <v>0</v>
      </c>
      <c r="BL212" s="17" t="s">
        <v>125</v>
      </c>
      <c r="BM212" s="222" t="s">
        <v>560</v>
      </c>
    </row>
    <row r="213" s="1" customFormat="1">
      <c r="B213" s="38"/>
      <c r="C213" s="39"/>
      <c r="D213" s="224" t="s">
        <v>127</v>
      </c>
      <c r="E213" s="39"/>
      <c r="F213" s="225" t="s">
        <v>545</v>
      </c>
      <c r="G213" s="39"/>
      <c r="H213" s="39"/>
      <c r="I213" s="135"/>
      <c r="J213" s="39"/>
      <c r="K213" s="39"/>
      <c r="L213" s="43"/>
      <c r="M213" s="226"/>
      <c r="N213" s="83"/>
      <c r="O213" s="83"/>
      <c r="P213" s="83"/>
      <c r="Q213" s="83"/>
      <c r="R213" s="83"/>
      <c r="S213" s="83"/>
      <c r="T213" s="84"/>
      <c r="AT213" s="17" t="s">
        <v>127</v>
      </c>
      <c r="AU213" s="17" t="s">
        <v>81</v>
      </c>
    </row>
    <row r="214" s="1" customFormat="1" ht="16.5" customHeight="1">
      <c r="B214" s="38"/>
      <c r="C214" s="238" t="s">
        <v>406</v>
      </c>
      <c r="D214" s="238" t="s">
        <v>160</v>
      </c>
      <c r="E214" s="239" t="s">
        <v>561</v>
      </c>
      <c r="F214" s="240" t="s">
        <v>562</v>
      </c>
      <c r="G214" s="241" t="s">
        <v>254</v>
      </c>
      <c r="H214" s="242">
        <v>10</v>
      </c>
      <c r="I214" s="243"/>
      <c r="J214" s="244">
        <f>ROUND(I214*H214,2)</f>
        <v>0</v>
      </c>
      <c r="K214" s="240" t="s">
        <v>124</v>
      </c>
      <c r="L214" s="245"/>
      <c r="M214" s="246" t="s">
        <v>19</v>
      </c>
      <c r="N214" s="247" t="s">
        <v>43</v>
      </c>
      <c r="O214" s="83"/>
      <c r="P214" s="220">
        <f>O214*H214</f>
        <v>0</v>
      </c>
      <c r="Q214" s="220">
        <v>0.00054000000000000001</v>
      </c>
      <c r="R214" s="220">
        <f>Q214*H214</f>
        <v>0.0054000000000000003</v>
      </c>
      <c r="S214" s="220">
        <v>0</v>
      </c>
      <c r="T214" s="221">
        <f>S214*H214</f>
        <v>0</v>
      </c>
      <c r="AR214" s="222" t="s">
        <v>159</v>
      </c>
      <c r="AT214" s="222" t="s">
        <v>160</v>
      </c>
      <c r="AU214" s="222" t="s">
        <v>81</v>
      </c>
      <c r="AY214" s="17" t="s">
        <v>118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7" t="s">
        <v>77</v>
      </c>
      <c r="BK214" s="223">
        <f>ROUND(I214*H214,2)</f>
        <v>0</v>
      </c>
      <c r="BL214" s="17" t="s">
        <v>125</v>
      </c>
      <c r="BM214" s="222" t="s">
        <v>563</v>
      </c>
    </row>
    <row r="215" s="1" customFormat="1" ht="16.5" customHeight="1">
      <c r="B215" s="38"/>
      <c r="C215" s="238" t="s">
        <v>410</v>
      </c>
      <c r="D215" s="238" t="s">
        <v>160</v>
      </c>
      <c r="E215" s="239" t="s">
        <v>564</v>
      </c>
      <c r="F215" s="240" t="s">
        <v>565</v>
      </c>
      <c r="G215" s="241" t="s">
        <v>254</v>
      </c>
      <c r="H215" s="242">
        <v>10</v>
      </c>
      <c r="I215" s="243"/>
      <c r="J215" s="244">
        <f>ROUND(I215*H215,2)</f>
        <v>0</v>
      </c>
      <c r="K215" s="240" t="s">
        <v>124</v>
      </c>
      <c r="L215" s="245"/>
      <c r="M215" s="246" t="s">
        <v>19</v>
      </c>
      <c r="N215" s="247" t="s">
        <v>43</v>
      </c>
      <c r="O215" s="83"/>
      <c r="P215" s="220">
        <f>O215*H215</f>
        <v>0</v>
      </c>
      <c r="Q215" s="220">
        <v>0.00064000000000000005</v>
      </c>
      <c r="R215" s="220">
        <f>Q215*H215</f>
        <v>0.0064000000000000003</v>
      </c>
      <c r="S215" s="220">
        <v>0</v>
      </c>
      <c r="T215" s="221">
        <f>S215*H215</f>
        <v>0</v>
      </c>
      <c r="AR215" s="222" t="s">
        <v>159</v>
      </c>
      <c r="AT215" s="222" t="s">
        <v>160</v>
      </c>
      <c r="AU215" s="222" t="s">
        <v>81</v>
      </c>
      <c r="AY215" s="17" t="s">
        <v>118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77</v>
      </c>
      <c r="BK215" s="223">
        <f>ROUND(I215*H215,2)</f>
        <v>0</v>
      </c>
      <c r="BL215" s="17" t="s">
        <v>125</v>
      </c>
      <c r="BM215" s="222" t="s">
        <v>566</v>
      </c>
    </row>
    <row r="216" s="1" customFormat="1" ht="16.5" customHeight="1">
      <c r="B216" s="38"/>
      <c r="C216" s="238" t="s">
        <v>416</v>
      </c>
      <c r="D216" s="238" t="s">
        <v>160</v>
      </c>
      <c r="E216" s="239" t="s">
        <v>567</v>
      </c>
      <c r="F216" s="240" t="s">
        <v>568</v>
      </c>
      <c r="G216" s="241" t="s">
        <v>254</v>
      </c>
      <c r="H216" s="242">
        <v>6</v>
      </c>
      <c r="I216" s="243"/>
      <c r="J216" s="244">
        <f>ROUND(I216*H216,2)</f>
        <v>0</v>
      </c>
      <c r="K216" s="240" t="s">
        <v>124</v>
      </c>
      <c r="L216" s="245"/>
      <c r="M216" s="246" t="s">
        <v>19</v>
      </c>
      <c r="N216" s="247" t="s">
        <v>43</v>
      </c>
      <c r="O216" s="83"/>
      <c r="P216" s="220">
        <f>O216*H216</f>
        <v>0</v>
      </c>
      <c r="Q216" s="220">
        <v>0.00040999999999999999</v>
      </c>
      <c r="R216" s="220">
        <f>Q216*H216</f>
        <v>0.0024599999999999999</v>
      </c>
      <c r="S216" s="220">
        <v>0</v>
      </c>
      <c r="T216" s="221">
        <f>S216*H216</f>
        <v>0</v>
      </c>
      <c r="AR216" s="222" t="s">
        <v>159</v>
      </c>
      <c r="AT216" s="222" t="s">
        <v>160</v>
      </c>
      <c r="AU216" s="222" t="s">
        <v>81</v>
      </c>
      <c r="AY216" s="17" t="s">
        <v>118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77</v>
      </c>
      <c r="BK216" s="223">
        <f>ROUND(I216*H216,2)</f>
        <v>0</v>
      </c>
      <c r="BL216" s="17" t="s">
        <v>125</v>
      </c>
      <c r="BM216" s="222" t="s">
        <v>569</v>
      </c>
    </row>
    <row r="217" s="1" customFormat="1" ht="24" customHeight="1">
      <c r="B217" s="38"/>
      <c r="C217" s="211" t="s">
        <v>421</v>
      </c>
      <c r="D217" s="211" t="s">
        <v>120</v>
      </c>
      <c r="E217" s="212" t="s">
        <v>570</v>
      </c>
      <c r="F217" s="213" t="s">
        <v>571</v>
      </c>
      <c r="G217" s="214" t="s">
        <v>254</v>
      </c>
      <c r="H217" s="215">
        <v>5</v>
      </c>
      <c r="I217" s="216"/>
      <c r="J217" s="217">
        <f>ROUND(I217*H217,2)</f>
        <v>0</v>
      </c>
      <c r="K217" s="213" t="s">
        <v>124</v>
      </c>
      <c r="L217" s="43"/>
      <c r="M217" s="218" t="s">
        <v>19</v>
      </c>
      <c r="N217" s="219" t="s">
        <v>43</v>
      </c>
      <c r="O217" s="83"/>
      <c r="P217" s="220">
        <f>O217*H217</f>
        <v>0</v>
      </c>
      <c r="Q217" s="220">
        <v>1.0000000000000001E-05</v>
      </c>
      <c r="R217" s="220">
        <f>Q217*H217</f>
        <v>5.0000000000000002E-05</v>
      </c>
      <c r="S217" s="220">
        <v>0</v>
      </c>
      <c r="T217" s="221">
        <f>S217*H217</f>
        <v>0</v>
      </c>
      <c r="AR217" s="222" t="s">
        <v>125</v>
      </c>
      <c r="AT217" s="222" t="s">
        <v>120</v>
      </c>
      <c r="AU217" s="222" t="s">
        <v>81</v>
      </c>
      <c r="AY217" s="17" t="s">
        <v>118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7" t="s">
        <v>77</v>
      </c>
      <c r="BK217" s="223">
        <f>ROUND(I217*H217,2)</f>
        <v>0</v>
      </c>
      <c r="BL217" s="17" t="s">
        <v>125</v>
      </c>
      <c r="BM217" s="222" t="s">
        <v>572</v>
      </c>
    </row>
    <row r="218" s="1" customFormat="1">
      <c r="B218" s="38"/>
      <c r="C218" s="39"/>
      <c r="D218" s="224" t="s">
        <v>127</v>
      </c>
      <c r="E218" s="39"/>
      <c r="F218" s="225" t="s">
        <v>545</v>
      </c>
      <c r="G218" s="39"/>
      <c r="H218" s="39"/>
      <c r="I218" s="135"/>
      <c r="J218" s="39"/>
      <c r="K218" s="39"/>
      <c r="L218" s="43"/>
      <c r="M218" s="226"/>
      <c r="N218" s="83"/>
      <c r="O218" s="83"/>
      <c r="P218" s="83"/>
      <c r="Q218" s="83"/>
      <c r="R218" s="83"/>
      <c r="S218" s="83"/>
      <c r="T218" s="84"/>
      <c r="AT218" s="17" t="s">
        <v>127</v>
      </c>
      <c r="AU218" s="17" t="s">
        <v>81</v>
      </c>
    </row>
    <row r="219" s="1" customFormat="1" ht="16.5" customHeight="1">
      <c r="B219" s="38"/>
      <c r="C219" s="238" t="s">
        <v>423</v>
      </c>
      <c r="D219" s="238" t="s">
        <v>160</v>
      </c>
      <c r="E219" s="239" t="s">
        <v>573</v>
      </c>
      <c r="F219" s="240" t="s">
        <v>574</v>
      </c>
      <c r="G219" s="241" t="s">
        <v>254</v>
      </c>
      <c r="H219" s="242">
        <v>4</v>
      </c>
      <c r="I219" s="243"/>
      <c r="J219" s="244">
        <f>ROUND(I219*H219,2)</f>
        <v>0</v>
      </c>
      <c r="K219" s="240" t="s">
        <v>124</v>
      </c>
      <c r="L219" s="245"/>
      <c r="M219" s="246" t="s">
        <v>19</v>
      </c>
      <c r="N219" s="247" t="s">
        <v>43</v>
      </c>
      <c r="O219" s="83"/>
      <c r="P219" s="220">
        <f>O219*H219</f>
        <v>0</v>
      </c>
      <c r="Q219" s="220">
        <v>0.0015399999999999999</v>
      </c>
      <c r="R219" s="220">
        <f>Q219*H219</f>
        <v>0.0061599999999999997</v>
      </c>
      <c r="S219" s="220">
        <v>0</v>
      </c>
      <c r="T219" s="221">
        <f>S219*H219</f>
        <v>0</v>
      </c>
      <c r="AR219" s="222" t="s">
        <v>159</v>
      </c>
      <c r="AT219" s="222" t="s">
        <v>160</v>
      </c>
      <c r="AU219" s="222" t="s">
        <v>81</v>
      </c>
      <c r="AY219" s="17" t="s">
        <v>118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77</v>
      </c>
      <c r="BK219" s="223">
        <f>ROUND(I219*H219,2)</f>
        <v>0</v>
      </c>
      <c r="BL219" s="17" t="s">
        <v>125</v>
      </c>
      <c r="BM219" s="222" t="s">
        <v>575</v>
      </c>
    </row>
    <row r="220" s="1" customFormat="1" ht="16.5" customHeight="1">
      <c r="B220" s="38"/>
      <c r="C220" s="238" t="s">
        <v>425</v>
      </c>
      <c r="D220" s="238" t="s">
        <v>160</v>
      </c>
      <c r="E220" s="239" t="s">
        <v>576</v>
      </c>
      <c r="F220" s="240" t="s">
        <v>577</v>
      </c>
      <c r="G220" s="241" t="s">
        <v>254</v>
      </c>
      <c r="H220" s="242">
        <v>1</v>
      </c>
      <c r="I220" s="243"/>
      <c r="J220" s="244">
        <f>ROUND(I220*H220,2)</f>
        <v>0</v>
      </c>
      <c r="K220" s="240" t="s">
        <v>124</v>
      </c>
      <c r="L220" s="245"/>
      <c r="M220" s="246" t="s">
        <v>19</v>
      </c>
      <c r="N220" s="247" t="s">
        <v>43</v>
      </c>
      <c r="O220" s="83"/>
      <c r="P220" s="220">
        <f>O220*H220</f>
        <v>0</v>
      </c>
      <c r="Q220" s="220">
        <v>0.0012800000000000001</v>
      </c>
      <c r="R220" s="220">
        <f>Q220*H220</f>
        <v>0.0012800000000000001</v>
      </c>
      <c r="S220" s="220">
        <v>0</v>
      </c>
      <c r="T220" s="221">
        <f>S220*H220</f>
        <v>0</v>
      </c>
      <c r="AR220" s="222" t="s">
        <v>159</v>
      </c>
      <c r="AT220" s="222" t="s">
        <v>160</v>
      </c>
      <c r="AU220" s="222" t="s">
        <v>81</v>
      </c>
      <c r="AY220" s="17" t="s">
        <v>118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77</v>
      </c>
      <c r="BK220" s="223">
        <f>ROUND(I220*H220,2)</f>
        <v>0</v>
      </c>
      <c r="BL220" s="17" t="s">
        <v>125</v>
      </c>
      <c r="BM220" s="222" t="s">
        <v>578</v>
      </c>
    </row>
    <row r="221" s="1" customFormat="1" ht="24" customHeight="1">
      <c r="B221" s="38"/>
      <c r="C221" s="211" t="s">
        <v>579</v>
      </c>
      <c r="D221" s="211" t="s">
        <v>120</v>
      </c>
      <c r="E221" s="212" t="s">
        <v>580</v>
      </c>
      <c r="F221" s="213" t="s">
        <v>581</v>
      </c>
      <c r="G221" s="214" t="s">
        <v>254</v>
      </c>
      <c r="H221" s="215">
        <v>5</v>
      </c>
      <c r="I221" s="216"/>
      <c r="J221" s="217">
        <f>ROUND(I221*H221,2)</f>
        <v>0</v>
      </c>
      <c r="K221" s="213" t="s">
        <v>124</v>
      </c>
      <c r="L221" s="43"/>
      <c r="M221" s="218" t="s">
        <v>19</v>
      </c>
      <c r="N221" s="219" t="s">
        <v>43</v>
      </c>
      <c r="O221" s="83"/>
      <c r="P221" s="220">
        <f>O221*H221</f>
        <v>0</v>
      </c>
      <c r="Q221" s="220">
        <v>1.0000000000000001E-05</v>
      </c>
      <c r="R221" s="220">
        <f>Q221*H221</f>
        <v>5.0000000000000002E-05</v>
      </c>
      <c r="S221" s="220">
        <v>0</v>
      </c>
      <c r="T221" s="221">
        <f>S221*H221</f>
        <v>0</v>
      </c>
      <c r="AR221" s="222" t="s">
        <v>125</v>
      </c>
      <c r="AT221" s="222" t="s">
        <v>120</v>
      </c>
      <c r="AU221" s="222" t="s">
        <v>81</v>
      </c>
      <c r="AY221" s="17" t="s">
        <v>118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77</v>
      </c>
      <c r="BK221" s="223">
        <f>ROUND(I221*H221,2)</f>
        <v>0</v>
      </c>
      <c r="BL221" s="17" t="s">
        <v>125</v>
      </c>
      <c r="BM221" s="222" t="s">
        <v>582</v>
      </c>
    </row>
    <row r="222" s="1" customFormat="1">
      <c r="B222" s="38"/>
      <c r="C222" s="39"/>
      <c r="D222" s="224" t="s">
        <v>127</v>
      </c>
      <c r="E222" s="39"/>
      <c r="F222" s="225" t="s">
        <v>545</v>
      </c>
      <c r="G222" s="39"/>
      <c r="H222" s="39"/>
      <c r="I222" s="135"/>
      <c r="J222" s="39"/>
      <c r="K222" s="39"/>
      <c r="L222" s="43"/>
      <c r="M222" s="226"/>
      <c r="N222" s="83"/>
      <c r="O222" s="83"/>
      <c r="P222" s="83"/>
      <c r="Q222" s="83"/>
      <c r="R222" s="83"/>
      <c r="S222" s="83"/>
      <c r="T222" s="84"/>
      <c r="AT222" s="17" t="s">
        <v>127</v>
      </c>
      <c r="AU222" s="17" t="s">
        <v>81</v>
      </c>
    </row>
    <row r="223" s="1" customFormat="1" ht="16.5" customHeight="1">
      <c r="B223" s="38"/>
      <c r="C223" s="238" t="s">
        <v>583</v>
      </c>
      <c r="D223" s="238" t="s">
        <v>160</v>
      </c>
      <c r="E223" s="239" t="s">
        <v>584</v>
      </c>
      <c r="F223" s="240" t="s">
        <v>585</v>
      </c>
      <c r="G223" s="241" t="s">
        <v>254</v>
      </c>
      <c r="H223" s="242">
        <v>2</v>
      </c>
      <c r="I223" s="243"/>
      <c r="J223" s="244">
        <f>ROUND(I223*H223,2)</f>
        <v>0</v>
      </c>
      <c r="K223" s="240" t="s">
        <v>124</v>
      </c>
      <c r="L223" s="245"/>
      <c r="M223" s="246" t="s">
        <v>19</v>
      </c>
      <c r="N223" s="247" t="s">
        <v>43</v>
      </c>
      <c r="O223" s="83"/>
      <c r="P223" s="220">
        <f>O223*H223</f>
        <v>0</v>
      </c>
      <c r="Q223" s="220">
        <v>0.0011000000000000001</v>
      </c>
      <c r="R223" s="220">
        <f>Q223*H223</f>
        <v>0.0022000000000000001</v>
      </c>
      <c r="S223" s="220">
        <v>0</v>
      </c>
      <c r="T223" s="221">
        <f>S223*H223</f>
        <v>0</v>
      </c>
      <c r="AR223" s="222" t="s">
        <v>159</v>
      </c>
      <c r="AT223" s="222" t="s">
        <v>160</v>
      </c>
      <c r="AU223" s="222" t="s">
        <v>81</v>
      </c>
      <c r="AY223" s="17" t="s">
        <v>118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7" t="s">
        <v>77</v>
      </c>
      <c r="BK223" s="223">
        <f>ROUND(I223*H223,2)</f>
        <v>0</v>
      </c>
      <c r="BL223" s="17" t="s">
        <v>125</v>
      </c>
      <c r="BM223" s="222" t="s">
        <v>586</v>
      </c>
    </row>
    <row r="224" s="1" customFormat="1" ht="16.5" customHeight="1">
      <c r="B224" s="38"/>
      <c r="C224" s="238" t="s">
        <v>587</v>
      </c>
      <c r="D224" s="238" t="s">
        <v>160</v>
      </c>
      <c r="E224" s="239" t="s">
        <v>588</v>
      </c>
      <c r="F224" s="240" t="s">
        <v>589</v>
      </c>
      <c r="G224" s="241" t="s">
        <v>254</v>
      </c>
      <c r="H224" s="242">
        <v>2</v>
      </c>
      <c r="I224" s="243"/>
      <c r="J224" s="244">
        <f>ROUND(I224*H224,2)</f>
        <v>0</v>
      </c>
      <c r="K224" s="240" t="s">
        <v>124</v>
      </c>
      <c r="L224" s="245"/>
      <c r="M224" s="246" t="s">
        <v>19</v>
      </c>
      <c r="N224" s="247" t="s">
        <v>43</v>
      </c>
      <c r="O224" s="83"/>
      <c r="P224" s="220">
        <f>O224*H224</f>
        <v>0</v>
      </c>
      <c r="Q224" s="220">
        <v>0.0012099999999999999</v>
      </c>
      <c r="R224" s="220">
        <f>Q224*H224</f>
        <v>0.0024199999999999998</v>
      </c>
      <c r="S224" s="220">
        <v>0</v>
      </c>
      <c r="T224" s="221">
        <f>S224*H224</f>
        <v>0</v>
      </c>
      <c r="AR224" s="222" t="s">
        <v>159</v>
      </c>
      <c r="AT224" s="222" t="s">
        <v>160</v>
      </c>
      <c r="AU224" s="222" t="s">
        <v>81</v>
      </c>
      <c r="AY224" s="17" t="s">
        <v>118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77</v>
      </c>
      <c r="BK224" s="223">
        <f>ROUND(I224*H224,2)</f>
        <v>0</v>
      </c>
      <c r="BL224" s="17" t="s">
        <v>125</v>
      </c>
      <c r="BM224" s="222" t="s">
        <v>590</v>
      </c>
    </row>
    <row r="225" s="1" customFormat="1" ht="16.5" customHeight="1">
      <c r="B225" s="38"/>
      <c r="C225" s="238" t="s">
        <v>591</v>
      </c>
      <c r="D225" s="238" t="s">
        <v>160</v>
      </c>
      <c r="E225" s="239" t="s">
        <v>592</v>
      </c>
      <c r="F225" s="240" t="s">
        <v>593</v>
      </c>
      <c r="G225" s="241" t="s">
        <v>254</v>
      </c>
      <c r="H225" s="242">
        <v>1</v>
      </c>
      <c r="I225" s="243"/>
      <c r="J225" s="244">
        <f>ROUND(I225*H225,2)</f>
        <v>0</v>
      </c>
      <c r="K225" s="240" t="s">
        <v>124</v>
      </c>
      <c r="L225" s="245"/>
      <c r="M225" s="246" t="s">
        <v>19</v>
      </c>
      <c r="N225" s="247" t="s">
        <v>43</v>
      </c>
      <c r="O225" s="83"/>
      <c r="P225" s="220">
        <f>O225*H225</f>
        <v>0</v>
      </c>
      <c r="Q225" s="220">
        <v>0.00079000000000000001</v>
      </c>
      <c r="R225" s="220">
        <f>Q225*H225</f>
        <v>0.00079000000000000001</v>
      </c>
      <c r="S225" s="220">
        <v>0</v>
      </c>
      <c r="T225" s="221">
        <f>S225*H225</f>
        <v>0</v>
      </c>
      <c r="AR225" s="222" t="s">
        <v>159</v>
      </c>
      <c r="AT225" s="222" t="s">
        <v>160</v>
      </c>
      <c r="AU225" s="222" t="s">
        <v>81</v>
      </c>
      <c r="AY225" s="17" t="s">
        <v>118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7" t="s">
        <v>77</v>
      </c>
      <c r="BK225" s="223">
        <f>ROUND(I225*H225,2)</f>
        <v>0</v>
      </c>
      <c r="BL225" s="17" t="s">
        <v>125</v>
      </c>
      <c r="BM225" s="222" t="s">
        <v>594</v>
      </c>
    </row>
    <row r="226" s="1" customFormat="1" ht="16.5" customHeight="1">
      <c r="B226" s="38"/>
      <c r="C226" s="211" t="s">
        <v>595</v>
      </c>
      <c r="D226" s="211" t="s">
        <v>120</v>
      </c>
      <c r="E226" s="212" t="s">
        <v>596</v>
      </c>
      <c r="F226" s="213" t="s">
        <v>597</v>
      </c>
      <c r="G226" s="214" t="s">
        <v>254</v>
      </c>
      <c r="H226" s="215">
        <v>2</v>
      </c>
      <c r="I226" s="216"/>
      <c r="J226" s="217">
        <f>ROUND(I226*H226,2)</f>
        <v>0</v>
      </c>
      <c r="K226" s="213" t="s">
        <v>399</v>
      </c>
      <c r="L226" s="43"/>
      <c r="M226" s="218" t="s">
        <v>19</v>
      </c>
      <c r="N226" s="219" t="s">
        <v>43</v>
      </c>
      <c r="O226" s="83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AR226" s="222" t="s">
        <v>125</v>
      </c>
      <c r="AT226" s="222" t="s">
        <v>120</v>
      </c>
      <c r="AU226" s="222" t="s">
        <v>81</v>
      </c>
      <c r="AY226" s="17" t="s">
        <v>118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77</v>
      </c>
      <c r="BK226" s="223">
        <f>ROUND(I226*H226,2)</f>
        <v>0</v>
      </c>
      <c r="BL226" s="17" t="s">
        <v>125</v>
      </c>
      <c r="BM226" s="222" t="s">
        <v>598</v>
      </c>
    </row>
    <row r="227" s="1" customFormat="1" ht="24" customHeight="1">
      <c r="B227" s="38"/>
      <c r="C227" s="211" t="s">
        <v>599</v>
      </c>
      <c r="D227" s="211" t="s">
        <v>120</v>
      </c>
      <c r="E227" s="212" t="s">
        <v>600</v>
      </c>
      <c r="F227" s="213" t="s">
        <v>601</v>
      </c>
      <c r="G227" s="214" t="s">
        <v>254</v>
      </c>
      <c r="H227" s="215">
        <v>2</v>
      </c>
      <c r="I227" s="216"/>
      <c r="J227" s="217">
        <f>ROUND(I227*H227,2)</f>
        <v>0</v>
      </c>
      <c r="K227" s="213" t="s">
        <v>124</v>
      </c>
      <c r="L227" s="43"/>
      <c r="M227" s="218" t="s">
        <v>19</v>
      </c>
      <c r="N227" s="219" t="s">
        <v>43</v>
      </c>
      <c r="O227" s="83"/>
      <c r="P227" s="220">
        <f>O227*H227</f>
        <v>0</v>
      </c>
      <c r="Q227" s="220">
        <v>0.10661</v>
      </c>
      <c r="R227" s="220">
        <f>Q227*H227</f>
        <v>0.21321999999999999</v>
      </c>
      <c r="S227" s="220">
        <v>0</v>
      </c>
      <c r="T227" s="221">
        <f>S227*H227</f>
        <v>0</v>
      </c>
      <c r="AR227" s="222" t="s">
        <v>125</v>
      </c>
      <c r="AT227" s="222" t="s">
        <v>120</v>
      </c>
      <c r="AU227" s="222" t="s">
        <v>81</v>
      </c>
      <c r="AY227" s="17" t="s">
        <v>118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7" t="s">
        <v>77</v>
      </c>
      <c r="BK227" s="223">
        <f>ROUND(I227*H227,2)</f>
        <v>0</v>
      </c>
      <c r="BL227" s="17" t="s">
        <v>125</v>
      </c>
      <c r="BM227" s="222" t="s">
        <v>602</v>
      </c>
    </row>
    <row r="228" s="1" customFormat="1">
      <c r="B228" s="38"/>
      <c r="C228" s="39"/>
      <c r="D228" s="224" t="s">
        <v>127</v>
      </c>
      <c r="E228" s="39"/>
      <c r="F228" s="225" t="s">
        <v>603</v>
      </c>
      <c r="G228" s="39"/>
      <c r="H228" s="39"/>
      <c r="I228" s="135"/>
      <c r="J228" s="39"/>
      <c r="K228" s="39"/>
      <c r="L228" s="43"/>
      <c r="M228" s="226"/>
      <c r="N228" s="83"/>
      <c r="O228" s="83"/>
      <c r="P228" s="83"/>
      <c r="Q228" s="83"/>
      <c r="R228" s="83"/>
      <c r="S228" s="83"/>
      <c r="T228" s="84"/>
      <c r="AT228" s="17" t="s">
        <v>127</v>
      </c>
      <c r="AU228" s="17" t="s">
        <v>81</v>
      </c>
    </row>
    <row r="229" s="1" customFormat="1" ht="24" customHeight="1">
      <c r="B229" s="38"/>
      <c r="C229" s="211" t="s">
        <v>604</v>
      </c>
      <c r="D229" s="211" t="s">
        <v>120</v>
      </c>
      <c r="E229" s="212" t="s">
        <v>605</v>
      </c>
      <c r="F229" s="213" t="s">
        <v>606</v>
      </c>
      <c r="G229" s="214" t="s">
        <v>254</v>
      </c>
      <c r="H229" s="215">
        <v>2</v>
      </c>
      <c r="I229" s="216"/>
      <c r="J229" s="217">
        <f>ROUND(I229*H229,2)</f>
        <v>0</v>
      </c>
      <c r="K229" s="213" t="s">
        <v>124</v>
      </c>
      <c r="L229" s="43"/>
      <c r="M229" s="218" t="s">
        <v>19</v>
      </c>
      <c r="N229" s="219" t="s">
        <v>43</v>
      </c>
      <c r="O229" s="83"/>
      <c r="P229" s="220">
        <f>O229*H229</f>
        <v>0</v>
      </c>
      <c r="Q229" s="220">
        <v>0.024240000000000001</v>
      </c>
      <c r="R229" s="220">
        <f>Q229*H229</f>
        <v>0.048480000000000002</v>
      </c>
      <c r="S229" s="220">
        <v>0</v>
      </c>
      <c r="T229" s="221">
        <f>S229*H229</f>
        <v>0</v>
      </c>
      <c r="AR229" s="222" t="s">
        <v>125</v>
      </c>
      <c r="AT229" s="222" t="s">
        <v>120</v>
      </c>
      <c r="AU229" s="222" t="s">
        <v>81</v>
      </c>
      <c r="AY229" s="17" t="s">
        <v>118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7" t="s">
        <v>77</v>
      </c>
      <c r="BK229" s="223">
        <f>ROUND(I229*H229,2)</f>
        <v>0</v>
      </c>
      <c r="BL229" s="17" t="s">
        <v>125</v>
      </c>
      <c r="BM229" s="222" t="s">
        <v>607</v>
      </c>
    </row>
    <row r="230" s="1" customFormat="1">
      <c r="B230" s="38"/>
      <c r="C230" s="39"/>
      <c r="D230" s="224" t="s">
        <v>127</v>
      </c>
      <c r="E230" s="39"/>
      <c r="F230" s="225" t="s">
        <v>603</v>
      </c>
      <c r="G230" s="39"/>
      <c r="H230" s="39"/>
      <c r="I230" s="135"/>
      <c r="J230" s="39"/>
      <c r="K230" s="39"/>
      <c r="L230" s="43"/>
      <c r="M230" s="226"/>
      <c r="N230" s="83"/>
      <c r="O230" s="83"/>
      <c r="P230" s="83"/>
      <c r="Q230" s="83"/>
      <c r="R230" s="83"/>
      <c r="S230" s="83"/>
      <c r="T230" s="84"/>
      <c r="AT230" s="17" t="s">
        <v>127</v>
      </c>
      <c r="AU230" s="17" t="s">
        <v>81</v>
      </c>
    </row>
    <row r="231" s="1" customFormat="1" ht="24" customHeight="1">
      <c r="B231" s="38"/>
      <c r="C231" s="211" t="s">
        <v>608</v>
      </c>
      <c r="D231" s="211" t="s">
        <v>120</v>
      </c>
      <c r="E231" s="212" t="s">
        <v>609</v>
      </c>
      <c r="F231" s="213" t="s">
        <v>610</v>
      </c>
      <c r="G231" s="214" t="s">
        <v>254</v>
      </c>
      <c r="H231" s="215">
        <v>2</v>
      </c>
      <c r="I231" s="216"/>
      <c r="J231" s="217">
        <f>ROUND(I231*H231,2)</f>
        <v>0</v>
      </c>
      <c r="K231" s="213" t="s">
        <v>124</v>
      </c>
      <c r="L231" s="43"/>
      <c r="M231" s="218" t="s">
        <v>19</v>
      </c>
      <c r="N231" s="219" t="s">
        <v>43</v>
      </c>
      <c r="O231" s="83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AR231" s="222" t="s">
        <v>125</v>
      </c>
      <c r="AT231" s="222" t="s">
        <v>120</v>
      </c>
      <c r="AU231" s="222" t="s">
        <v>81</v>
      </c>
      <c r="AY231" s="17" t="s">
        <v>118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7" t="s">
        <v>77</v>
      </c>
      <c r="BK231" s="223">
        <f>ROUND(I231*H231,2)</f>
        <v>0</v>
      </c>
      <c r="BL231" s="17" t="s">
        <v>125</v>
      </c>
      <c r="BM231" s="222" t="s">
        <v>611</v>
      </c>
    </row>
    <row r="232" s="1" customFormat="1">
      <c r="B232" s="38"/>
      <c r="C232" s="39"/>
      <c r="D232" s="224" t="s">
        <v>127</v>
      </c>
      <c r="E232" s="39"/>
      <c r="F232" s="225" t="s">
        <v>603</v>
      </c>
      <c r="G232" s="39"/>
      <c r="H232" s="39"/>
      <c r="I232" s="135"/>
      <c r="J232" s="39"/>
      <c r="K232" s="39"/>
      <c r="L232" s="43"/>
      <c r="M232" s="226"/>
      <c r="N232" s="83"/>
      <c r="O232" s="83"/>
      <c r="P232" s="83"/>
      <c r="Q232" s="83"/>
      <c r="R232" s="83"/>
      <c r="S232" s="83"/>
      <c r="T232" s="84"/>
      <c r="AT232" s="17" t="s">
        <v>127</v>
      </c>
      <c r="AU232" s="17" t="s">
        <v>81</v>
      </c>
    </row>
    <row r="233" s="1" customFormat="1" ht="24" customHeight="1">
      <c r="B233" s="38"/>
      <c r="C233" s="211" t="s">
        <v>612</v>
      </c>
      <c r="D233" s="211" t="s">
        <v>120</v>
      </c>
      <c r="E233" s="212" t="s">
        <v>613</v>
      </c>
      <c r="F233" s="213" t="s">
        <v>614</v>
      </c>
      <c r="G233" s="214" t="s">
        <v>254</v>
      </c>
      <c r="H233" s="215">
        <v>2</v>
      </c>
      <c r="I233" s="216"/>
      <c r="J233" s="217">
        <f>ROUND(I233*H233,2)</f>
        <v>0</v>
      </c>
      <c r="K233" s="213" t="s">
        <v>124</v>
      </c>
      <c r="L233" s="43"/>
      <c r="M233" s="218" t="s">
        <v>19</v>
      </c>
      <c r="N233" s="219" t="s">
        <v>43</v>
      </c>
      <c r="O233" s="83"/>
      <c r="P233" s="220">
        <f>O233*H233</f>
        <v>0</v>
      </c>
      <c r="Q233" s="220">
        <v>0.06565</v>
      </c>
      <c r="R233" s="220">
        <f>Q233*H233</f>
        <v>0.1313</v>
      </c>
      <c r="S233" s="220">
        <v>0</v>
      </c>
      <c r="T233" s="221">
        <f>S233*H233</f>
        <v>0</v>
      </c>
      <c r="AR233" s="222" t="s">
        <v>125</v>
      </c>
      <c r="AT233" s="222" t="s">
        <v>120</v>
      </c>
      <c r="AU233" s="222" t="s">
        <v>81</v>
      </c>
      <c r="AY233" s="17" t="s">
        <v>118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77</v>
      </c>
      <c r="BK233" s="223">
        <f>ROUND(I233*H233,2)</f>
        <v>0</v>
      </c>
      <c r="BL233" s="17" t="s">
        <v>125</v>
      </c>
      <c r="BM233" s="222" t="s">
        <v>615</v>
      </c>
    </row>
    <row r="234" s="1" customFormat="1">
      <c r="B234" s="38"/>
      <c r="C234" s="39"/>
      <c r="D234" s="224" t="s">
        <v>127</v>
      </c>
      <c r="E234" s="39"/>
      <c r="F234" s="225" t="s">
        <v>603</v>
      </c>
      <c r="G234" s="39"/>
      <c r="H234" s="39"/>
      <c r="I234" s="135"/>
      <c r="J234" s="39"/>
      <c r="K234" s="39"/>
      <c r="L234" s="43"/>
      <c r="M234" s="226"/>
      <c r="N234" s="83"/>
      <c r="O234" s="83"/>
      <c r="P234" s="83"/>
      <c r="Q234" s="83"/>
      <c r="R234" s="83"/>
      <c r="S234" s="83"/>
      <c r="T234" s="84"/>
      <c r="AT234" s="17" t="s">
        <v>127</v>
      </c>
      <c r="AU234" s="17" t="s">
        <v>81</v>
      </c>
    </row>
    <row r="235" s="1" customFormat="1" ht="16.5" customHeight="1">
      <c r="B235" s="38"/>
      <c r="C235" s="211" t="s">
        <v>616</v>
      </c>
      <c r="D235" s="211" t="s">
        <v>120</v>
      </c>
      <c r="E235" s="212" t="s">
        <v>617</v>
      </c>
      <c r="F235" s="213" t="s">
        <v>618</v>
      </c>
      <c r="G235" s="214" t="s">
        <v>19</v>
      </c>
      <c r="H235" s="215">
        <v>1</v>
      </c>
      <c r="I235" s="216"/>
      <c r="J235" s="217">
        <f>ROUND(I235*H235,2)</f>
        <v>0</v>
      </c>
      <c r="K235" s="213" t="s">
        <v>399</v>
      </c>
      <c r="L235" s="43"/>
      <c r="M235" s="218" t="s">
        <v>19</v>
      </c>
      <c r="N235" s="219" t="s">
        <v>43</v>
      </c>
      <c r="O235" s="83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AR235" s="222" t="s">
        <v>125</v>
      </c>
      <c r="AT235" s="222" t="s">
        <v>120</v>
      </c>
      <c r="AU235" s="222" t="s">
        <v>81</v>
      </c>
      <c r="AY235" s="17" t="s">
        <v>118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77</v>
      </c>
      <c r="BK235" s="223">
        <f>ROUND(I235*H235,2)</f>
        <v>0</v>
      </c>
      <c r="BL235" s="17" t="s">
        <v>125</v>
      </c>
      <c r="BM235" s="222" t="s">
        <v>619</v>
      </c>
    </row>
    <row r="236" s="1" customFormat="1">
      <c r="B236" s="38"/>
      <c r="C236" s="39"/>
      <c r="D236" s="224" t="s">
        <v>242</v>
      </c>
      <c r="E236" s="39"/>
      <c r="F236" s="225" t="s">
        <v>620</v>
      </c>
      <c r="G236" s="39"/>
      <c r="H236" s="39"/>
      <c r="I236" s="135"/>
      <c r="J236" s="39"/>
      <c r="K236" s="39"/>
      <c r="L236" s="43"/>
      <c r="M236" s="226"/>
      <c r="N236" s="83"/>
      <c r="O236" s="83"/>
      <c r="P236" s="83"/>
      <c r="Q236" s="83"/>
      <c r="R236" s="83"/>
      <c r="S236" s="83"/>
      <c r="T236" s="84"/>
      <c r="AT236" s="17" t="s">
        <v>242</v>
      </c>
      <c r="AU236" s="17" t="s">
        <v>81</v>
      </c>
    </row>
    <row r="237" s="1" customFormat="1" ht="16.5" customHeight="1">
      <c r="B237" s="38"/>
      <c r="C237" s="211" t="s">
        <v>621</v>
      </c>
      <c r="D237" s="211" t="s">
        <v>120</v>
      </c>
      <c r="E237" s="212" t="s">
        <v>622</v>
      </c>
      <c r="F237" s="213" t="s">
        <v>623</v>
      </c>
      <c r="G237" s="214" t="s">
        <v>123</v>
      </c>
      <c r="H237" s="215">
        <v>84.959999999999994</v>
      </c>
      <c r="I237" s="216"/>
      <c r="J237" s="217">
        <f>ROUND(I237*H237,2)</f>
        <v>0</v>
      </c>
      <c r="K237" s="213" t="s">
        <v>399</v>
      </c>
      <c r="L237" s="43"/>
      <c r="M237" s="218" t="s">
        <v>19</v>
      </c>
      <c r="N237" s="219" t="s">
        <v>43</v>
      </c>
      <c r="O237" s="83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AR237" s="222" t="s">
        <v>125</v>
      </c>
      <c r="AT237" s="222" t="s">
        <v>120</v>
      </c>
      <c r="AU237" s="222" t="s">
        <v>81</v>
      </c>
      <c r="AY237" s="17" t="s">
        <v>118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77</v>
      </c>
      <c r="BK237" s="223">
        <f>ROUND(I237*H237,2)</f>
        <v>0</v>
      </c>
      <c r="BL237" s="17" t="s">
        <v>125</v>
      </c>
      <c r="BM237" s="222" t="s">
        <v>624</v>
      </c>
    </row>
    <row r="238" s="12" customFormat="1">
      <c r="B238" s="227"/>
      <c r="C238" s="228"/>
      <c r="D238" s="224" t="s">
        <v>133</v>
      </c>
      <c r="E238" s="229" t="s">
        <v>19</v>
      </c>
      <c r="F238" s="230" t="s">
        <v>625</v>
      </c>
      <c r="G238" s="228"/>
      <c r="H238" s="231">
        <v>63.359999999999999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133</v>
      </c>
      <c r="AU238" s="237" t="s">
        <v>81</v>
      </c>
      <c r="AV238" s="12" t="s">
        <v>81</v>
      </c>
      <c r="AW238" s="12" t="s">
        <v>33</v>
      </c>
      <c r="AX238" s="12" t="s">
        <v>72</v>
      </c>
      <c r="AY238" s="237" t="s">
        <v>118</v>
      </c>
    </row>
    <row r="239" s="12" customFormat="1">
      <c r="B239" s="227"/>
      <c r="C239" s="228"/>
      <c r="D239" s="224" t="s">
        <v>133</v>
      </c>
      <c r="E239" s="229" t="s">
        <v>19</v>
      </c>
      <c r="F239" s="230" t="s">
        <v>626</v>
      </c>
      <c r="G239" s="228"/>
      <c r="H239" s="231">
        <v>21.600000000000001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133</v>
      </c>
      <c r="AU239" s="237" t="s">
        <v>81</v>
      </c>
      <c r="AV239" s="12" t="s">
        <v>81</v>
      </c>
      <c r="AW239" s="12" t="s">
        <v>33</v>
      </c>
      <c r="AX239" s="12" t="s">
        <v>72</v>
      </c>
      <c r="AY239" s="237" t="s">
        <v>118</v>
      </c>
    </row>
    <row r="240" s="13" customFormat="1">
      <c r="B240" s="248"/>
      <c r="C240" s="249"/>
      <c r="D240" s="224" t="s">
        <v>133</v>
      </c>
      <c r="E240" s="250" t="s">
        <v>19</v>
      </c>
      <c r="F240" s="251" t="s">
        <v>195</v>
      </c>
      <c r="G240" s="249"/>
      <c r="H240" s="252">
        <v>84.960000000000008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133</v>
      </c>
      <c r="AU240" s="258" t="s">
        <v>81</v>
      </c>
      <c r="AV240" s="13" t="s">
        <v>125</v>
      </c>
      <c r="AW240" s="13" t="s">
        <v>33</v>
      </c>
      <c r="AX240" s="13" t="s">
        <v>77</v>
      </c>
      <c r="AY240" s="258" t="s">
        <v>118</v>
      </c>
    </row>
    <row r="241" s="1" customFormat="1" ht="16.5" customHeight="1">
      <c r="B241" s="38"/>
      <c r="C241" s="211" t="s">
        <v>627</v>
      </c>
      <c r="D241" s="211" t="s">
        <v>120</v>
      </c>
      <c r="E241" s="212" t="s">
        <v>628</v>
      </c>
      <c r="F241" s="213" t="s">
        <v>629</v>
      </c>
      <c r="G241" s="214" t="s">
        <v>254</v>
      </c>
      <c r="H241" s="215">
        <v>4</v>
      </c>
      <c r="I241" s="216"/>
      <c r="J241" s="217">
        <f>ROUND(I241*H241,2)</f>
        <v>0</v>
      </c>
      <c r="K241" s="213" t="s">
        <v>399</v>
      </c>
      <c r="L241" s="43"/>
      <c r="M241" s="218" t="s">
        <v>19</v>
      </c>
      <c r="N241" s="219" t="s">
        <v>43</v>
      </c>
      <c r="O241" s="83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AR241" s="222" t="s">
        <v>125</v>
      </c>
      <c r="AT241" s="222" t="s">
        <v>120</v>
      </c>
      <c r="AU241" s="222" t="s">
        <v>81</v>
      </c>
      <c r="AY241" s="17" t="s">
        <v>118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7" t="s">
        <v>77</v>
      </c>
      <c r="BK241" s="223">
        <f>ROUND(I241*H241,2)</f>
        <v>0</v>
      </c>
      <c r="BL241" s="17" t="s">
        <v>125</v>
      </c>
      <c r="BM241" s="222" t="s">
        <v>630</v>
      </c>
    </row>
    <row r="242" s="1" customFormat="1" ht="16.5" customHeight="1">
      <c r="B242" s="38"/>
      <c r="C242" s="238" t="s">
        <v>631</v>
      </c>
      <c r="D242" s="238" t="s">
        <v>160</v>
      </c>
      <c r="E242" s="239" t="s">
        <v>632</v>
      </c>
      <c r="F242" s="240" t="s">
        <v>633</v>
      </c>
      <c r="G242" s="241" t="s">
        <v>254</v>
      </c>
      <c r="H242" s="242">
        <v>1</v>
      </c>
      <c r="I242" s="243"/>
      <c r="J242" s="244">
        <f>ROUND(I242*H242,2)</f>
        <v>0</v>
      </c>
      <c r="K242" s="240" t="s">
        <v>399</v>
      </c>
      <c r="L242" s="245"/>
      <c r="M242" s="246" t="s">
        <v>19</v>
      </c>
      <c r="N242" s="247" t="s">
        <v>43</v>
      </c>
      <c r="O242" s="83"/>
      <c r="P242" s="220">
        <f>O242*H242</f>
        <v>0</v>
      </c>
      <c r="Q242" s="220">
        <v>0.016</v>
      </c>
      <c r="R242" s="220">
        <f>Q242*H242</f>
        <v>0.016</v>
      </c>
      <c r="S242" s="220">
        <v>0</v>
      </c>
      <c r="T242" s="221">
        <f>S242*H242</f>
        <v>0</v>
      </c>
      <c r="AR242" s="222" t="s">
        <v>159</v>
      </c>
      <c r="AT242" s="222" t="s">
        <v>160</v>
      </c>
      <c r="AU242" s="222" t="s">
        <v>81</v>
      </c>
      <c r="AY242" s="17" t="s">
        <v>118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77</v>
      </c>
      <c r="BK242" s="223">
        <f>ROUND(I242*H242,2)</f>
        <v>0</v>
      </c>
      <c r="BL242" s="17" t="s">
        <v>125</v>
      </c>
      <c r="BM242" s="222" t="s">
        <v>634</v>
      </c>
    </row>
    <row r="243" s="11" customFormat="1" ht="22.8" customHeight="1">
      <c r="B243" s="195"/>
      <c r="C243" s="196"/>
      <c r="D243" s="197" t="s">
        <v>71</v>
      </c>
      <c r="E243" s="209" t="s">
        <v>414</v>
      </c>
      <c r="F243" s="209" t="s">
        <v>415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SUM(P244:P245)</f>
        <v>0</v>
      </c>
      <c r="Q243" s="203"/>
      <c r="R243" s="204">
        <f>SUM(R244:R245)</f>
        <v>0</v>
      </c>
      <c r="S243" s="203"/>
      <c r="T243" s="205">
        <f>SUM(T244:T245)</f>
        <v>0</v>
      </c>
      <c r="AR243" s="206" t="s">
        <v>77</v>
      </c>
      <c r="AT243" s="207" t="s">
        <v>71</v>
      </c>
      <c r="AU243" s="207" t="s">
        <v>77</v>
      </c>
      <c r="AY243" s="206" t="s">
        <v>118</v>
      </c>
      <c r="BK243" s="208">
        <f>SUM(BK244:BK245)</f>
        <v>0</v>
      </c>
    </row>
    <row r="244" s="1" customFormat="1" ht="24" customHeight="1">
      <c r="B244" s="38"/>
      <c r="C244" s="211" t="s">
        <v>635</v>
      </c>
      <c r="D244" s="211" t="s">
        <v>120</v>
      </c>
      <c r="E244" s="212" t="s">
        <v>417</v>
      </c>
      <c r="F244" s="213" t="s">
        <v>418</v>
      </c>
      <c r="G244" s="214" t="s">
        <v>163</v>
      </c>
      <c r="H244" s="215">
        <v>126.809</v>
      </c>
      <c r="I244" s="216"/>
      <c r="J244" s="217">
        <f>ROUND(I244*H244,2)</f>
        <v>0</v>
      </c>
      <c r="K244" s="213" t="s">
        <v>124</v>
      </c>
      <c r="L244" s="43"/>
      <c r="M244" s="218" t="s">
        <v>19</v>
      </c>
      <c r="N244" s="219" t="s">
        <v>43</v>
      </c>
      <c r="O244" s="83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AR244" s="222" t="s">
        <v>125</v>
      </c>
      <c r="AT244" s="222" t="s">
        <v>120</v>
      </c>
      <c r="AU244" s="222" t="s">
        <v>81</v>
      </c>
      <c r="AY244" s="17" t="s">
        <v>118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7" t="s">
        <v>77</v>
      </c>
      <c r="BK244" s="223">
        <f>ROUND(I244*H244,2)</f>
        <v>0</v>
      </c>
      <c r="BL244" s="17" t="s">
        <v>125</v>
      </c>
      <c r="BM244" s="222" t="s">
        <v>636</v>
      </c>
    </row>
    <row r="245" s="1" customFormat="1">
      <c r="B245" s="38"/>
      <c r="C245" s="39"/>
      <c r="D245" s="224" t="s">
        <v>127</v>
      </c>
      <c r="E245" s="39"/>
      <c r="F245" s="225" t="s">
        <v>420</v>
      </c>
      <c r="G245" s="39"/>
      <c r="H245" s="39"/>
      <c r="I245" s="135"/>
      <c r="J245" s="39"/>
      <c r="K245" s="39"/>
      <c r="L245" s="43"/>
      <c r="M245" s="226"/>
      <c r="N245" s="83"/>
      <c r="O245" s="83"/>
      <c r="P245" s="83"/>
      <c r="Q245" s="83"/>
      <c r="R245" s="83"/>
      <c r="S245" s="83"/>
      <c r="T245" s="84"/>
      <c r="AT245" s="17" t="s">
        <v>127</v>
      </c>
      <c r="AU245" s="17" t="s">
        <v>81</v>
      </c>
    </row>
    <row r="246" s="11" customFormat="1" ht="25.92" customHeight="1">
      <c r="B246" s="195"/>
      <c r="C246" s="196"/>
      <c r="D246" s="197" t="s">
        <v>71</v>
      </c>
      <c r="E246" s="198" t="s">
        <v>232</v>
      </c>
      <c r="F246" s="198" t="s">
        <v>233</v>
      </c>
      <c r="G246" s="196"/>
      <c r="H246" s="196"/>
      <c r="I246" s="199"/>
      <c r="J246" s="200">
        <f>BK246</f>
        <v>0</v>
      </c>
      <c r="K246" s="196"/>
      <c r="L246" s="201"/>
      <c r="M246" s="202"/>
      <c r="N246" s="203"/>
      <c r="O246" s="203"/>
      <c r="P246" s="204">
        <f>P247</f>
        <v>0</v>
      </c>
      <c r="Q246" s="203"/>
      <c r="R246" s="204">
        <f>R247</f>
        <v>0</v>
      </c>
      <c r="S246" s="203"/>
      <c r="T246" s="205">
        <f>T247</f>
        <v>0</v>
      </c>
      <c r="AR246" s="206" t="s">
        <v>144</v>
      </c>
      <c r="AT246" s="207" t="s">
        <v>71</v>
      </c>
      <c r="AU246" s="207" t="s">
        <v>72</v>
      </c>
      <c r="AY246" s="206" t="s">
        <v>118</v>
      </c>
      <c r="BK246" s="208">
        <f>BK247</f>
        <v>0</v>
      </c>
    </row>
    <row r="247" s="11" customFormat="1" ht="22.8" customHeight="1">
      <c r="B247" s="195"/>
      <c r="C247" s="196"/>
      <c r="D247" s="197" t="s">
        <v>71</v>
      </c>
      <c r="E247" s="209" t="s">
        <v>234</v>
      </c>
      <c r="F247" s="209" t="s">
        <v>235</v>
      </c>
      <c r="G247" s="196"/>
      <c r="H247" s="196"/>
      <c r="I247" s="199"/>
      <c r="J247" s="210">
        <f>BK247</f>
        <v>0</v>
      </c>
      <c r="K247" s="196"/>
      <c r="L247" s="201"/>
      <c r="M247" s="202"/>
      <c r="N247" s="203"/>
      <c r="O247" s="203"/>
      <c r="P247" s="204">
        <f>SUM(P248:P249)</f>
        <v>0</v>
      </c>
      <c r="Q247" s="203"/>
      <c r="R247" s="204">
        <f>SUM(R248:R249)</f>
        <v>0</v>
      </c>
      <c r="S247" s="203"/>
      <c r="T247" s="205">
        <f>SUM(T248:T249)</f>
        <v>0</v>
      </c>
      <c r="AR247" s="206" t="s">
        <v>144</v>
      </c>
      <c r="AT247" s="207" t="s">
        <v>71</v>
      </c>
      <c r="AU247" s="207" t="s">
        <v>77</v>
      </c>
      <c r="AY247" s="206" t="s">
        <v>118</v>
      </c>
      <c r="BK247" s="208">
        <f>SUM(BK248:BK249)</f>
        <v>0</v>
      </c>
    </row>
    <row r="248" s="1" customFormat="1" ht="16.5" customHeight="1">
      <c r="B248" s="38"/>
      <c r="C248" s="211" t="s">
        <v>637</v>
      </c>
      <c r="D248" s="211" t="s">
        <v>120</v>
      </c>
      <c r="E248" s="212" t="s">
        <v>237</v>
      </c>
      <c r="F248" s="213" t="s">
        <v>238</v>
      </c>
      <c r="G248" s="214" t="s">
        <v>239</v>
      </c>
      <c r="H248" s="215">
        <v>1</v>
      </c>
      <c r="I248" s="216"/>
      <c r="J248" s="217">
        <f>ROUND(I248*H248,2)</f>
        <v>0</v>
      </c>
      <c r="K248" s="213" t="s">
        <v>124</v>
      </c>
      <c r="L248" s="43"/>
      <c r="M248" s="218" t="s">
        <v>19</v>
      </c>
      <c r="N248" s="219" t="s">
        <v>43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AR248" s="222" t="s">
        <v>240</v>
      </c>
      <c r="AT248" s="222" t="s">
        <v>120</v>
      </c>
      <c r="AU248" s="222" t="s">
        <v>81</v>
      </c>
      <c r="AY248" s="17" t="s">
        <v>118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77</v>
      </c>
      <c r="BK248" s="223">
        <f>ROUND(I248*H248,2)</f>
        <v>0</v>
      </c>
      <c r="BL248" s="17" t="s">
        <v>240</v>
      </c>
      <c r="BM248" s="222" t="s">
        <v>638</v>
      </c>
    </row>
    <row r="249" s="1" customFormat="1">
      <c r="B249" s="38"/>
      <c r="C249" s="39"/>
      <c r="D249" s="224" t="s">
        <v>242</v>
      </c>
      <c r="E249" s="39"/>
      <c r="F249" s="225" t="s">
        <v>243</v>
      </c>
      <c r="G249" s="39"/>
      <c r="H249" s="39"/>
      <c r="I249" s="135"/>
      <c r="J249" s="39"/>
      <c r="K249" s="39"/>
      <c r="L249" s="43"/>
      <c r="M249" s="269"/>
      <c r="N249" s="270"/>
      <c r="O249" s="270"/>
      <c r="P249" s="270"/>
      <c r="Q249" s="270"/>
      <c r="R249" s="270"/>
      <c r="S249" s="270"/>
      <c r="T249" s="271"/>
      <c r="AT249" s="17" t="s">
        <v>242</v>
      </c>
      <c r="AU249" s="17" t="s">
        <v>81</v>
      </c>
    </row>
    <row r="250" s="1" customFormat="1" ht="6.96" customHeight="1">
      <c r="B250" s="58"/>
      <c r="C250" s="59"/>
      <c r="D250" s="59"/>
      <c r="E250" s="59"/>
      <c r="F250" s="59"/>
      <c r="G250" s="59"/>
      <c r="H250" s="59"/>
      <c r="I250" s="161"/>
      <c r="J250" s="59"/>
      <c r="K250" s="59"/>
      <c r="L250" s="43"/>
    </row>
  </sheetData>
  <sheetProtection sheet="1" autoFilter="0" formatColumns="0" formatRows="0" objects="1" scenarios="1" spinCount="100000" saltValue="yXZ7tDbPDdttWuJKKFY7Nz5ci1XbASuLnbFoR7gIZLfxs2TaPj0sBrriuBp4EZ+Gx8TyRUNB3u2b5VZvZVcBsw==" hashValue="5kCo5tWK6MZOUuLdfqit5sCZYeOoqILIZUB1+1rc1msQk6N0VKEqeL9+VzJSvXFpUIM192uC5QOtj+WZNqGgbQ==" algorithmName="SHA-512" password="CC35"/>
  <autoFilter ref="C85:K24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2" customWidth="1"/>
    <col min="2" max="2" width="1.664063" style="272" customWidth="1"/>
    <col min="3" max="4" width="5" style="272" customWidth="1"/>
    <col min="5" max="5" width="11.67" style="272" customWidth="1"/>
    <col min="6" max="6" width="9.17" style="272" customWidth="1"/>
    <col min="7" max="7" width="5" style="272" customWidth="1"/>
    <col min="8" max="8" width="77.83" style="272" customWidth="1"/>
    <col min="9" max="10" width="20" style="272" customWidth="1"/>
    <col min="11" max="11" width="1.664063" style="272" customWidth="1"/>
  </cols>
  <sheetData>
    <row r="1" ht="37.5" customHeight="1"/>
    <row r="2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5" customFormat="1" ht="45" customHeight="1">
      <c r="B3" s="276"/>
      <c r="C3" s="277" t="s">
        <v>639</v>
      </c>
      <c r="D3" s="277"/>
      <c r="E3" s="277"/>
      <c r="F3" s="277"/>
      <c r="G3" s="277"/>
      <c r="H3" s="277"/>
      <c r="I3" s="277"/>
      <c r="J3" s="277"/>
      <c r="K3" s="278"/>
    </row>
    <row r="4" ht="25.5" customHeight="1">
      <c r="B4" s="279"/>
      <c r="C4" s="280" t="s">
        <v>640</v>
      </c>
      <c r="D4" s="280"/>
      <c r="E4" s="280"/>
      <c r="F4" s="280"/>
      <c r="G4" s="280"/>
      <c r="H4" s="280"/>
      <c r="I4" s="280"/>
      <c r="J4" s="280"/>
      <c r="K4" s="281"/>
    </row>
    <row r="5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ht="15" customHeight="1">
      <c r="B6" s="279"/>
      <c r="C6" s="283" t="s">
        <v>641</v>
      </c>
      <c r="D6" s="283"/>
      <c r="E6" s="283"/>
      <c r="F6" s="283"/>
      <c r="G6" s="283"/>
      <c r="H6" s="283"/>
      <c r="I6" s="283"/>
      <c r="J6" s="283"/>
      <c r="K6" s="281"/>
    </row>
    <row r="7" ht="15" customHeight="1">
      <c r="B7" s="284"/>
      <c r="C7" s="283" t="s">
        <v>642</v>
      </c>
      <c r="D7" s="283"/>
      <c r="E7" s="283"/>
      <c r="F7" s="283"/>
      <c r="G7" s="283"/>
      <c r="H7" s="283"/>
      <c r="I7" s="283"/>
      <c r="J7" s="283"/>
      <c r="K7" s="281"/>
    </row>
    <row r="8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ht="15" customHeight="1">
      <c r="B9" s="284"/>
      <c r="C9" s="283" t="s">
        <v>643</v>
      </c>
      <c r="D9" s="283"/>
      <c r="E9" s="283"/>
      <c r="F9" s="283"/>
      <c r="G9" s="283"/>
      <c r="H9" s="283"/>
      <c r="I9" s="283"/>
      <c r="J9" s="283"/>
      <c r="K9" s="281"/>
    </row>
    <row r="10" ht="15" customHeight="1">
      <c r="B10" s="284"/>
      <c r="C10" s="283"/>
      <c r="D10" s="283" t="s">
        <v>644</v>
      </c>
      <c r="E10" s="283"/>
      <c r="F10" s="283"/>
      <c r="G10" s="283"/>
      <c r="H10" s="283"/>
      <c r="I10" s="283"/>
      <c r="J10" s="283"/>
      <c r="K10" s="281"/>
    </row>
    <row r="11" ht="15" customHeight="1">
      <c r="B11" s="284"/>
      <c r="C11" s="285"/>
      <c r="D11" s="283" t="s">
        <v>645</v>
      </c>
      <c r="E11" s="283"/>
      <c r="F11" s="283"/>
      <c r="G11" s="283"/>
      <c r="H11" s="283"/>
      <c r="I11" s="283"/>
      <c r="J11" s="283"/>
      <c r="K11" s="281"/>
    </row>
    <row r="12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ht="15" customHeight="1">
      <c r="B13" s="284"/>
      <c r="C13" s="285"/>
      <c r="D13" s="286" t="s">
        <v>646</v>
      </c>
      <c r="E13" s="283"/>
      <c r="F13" s="283"/>
      <c r="G13" s="283"/>
      <c r="H13" s="283"/>
      <c r="I13" s="283"/>
      <c r="J13" s="283"/>
      <c r="K13" s="281"/>
    </row>
    <row r="14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ht="15" customHeight="1">
      <c r="B15" s="284"/>
      <c r="C15" s="285"/>
      <c r="D15" s="283" t="s">
        <v>647</v>
      </c>
      <c r="E15" s="283"/>
      <c r="F15" s="283"/>
      <c r="G15" s="283"/>
      <c r="H15" s="283"/>
      <c r="I15" s="283"/>
      <c r="J15" s="283"/>
      <c r="K15" s="281"/>
    </row>
    <row r="16" ht="15" customHeight="1">
      <c r="B16" s="284"/>
      <c r="C16" s="285"/>
      <c r="D16" s="283" t="s">
        <v>648</v>
      </c>
      <c r="E16" s="283"/>
      <c r="F16" s="283"/>
      <c r="G16" s="283"/>
      <c r="H16" s="283"/>
      <c r="I16" s="283"/>
      <c r="J16" s="283"/>
      <c r="K16" s="281"/>
    </row>
    <row r="17" ht="15" customHeight="1">
      <c r="B17" s="284"/>
      <c r="C17" s="285"/>
      <c r="D17" s="283" t="s">
        <v>649</v>
      </c>
      <c r="E17" s="283"/>
      <c r="F17" s="283"/>
      <c r="G17" s="283"/>
      <c r="H17" s="283"/>
      <c r="I17" s="283"/>
      <c r="J17" s="283"/>
      <c r="K17" s="281"/>
    </row>
    <row r="18" ht="15" customHeight="1">
      <c r="B18" s="284"/>
      <c r="C18" s="285"/>
      <c r="D18" s="285"/>
      <c r="E18" s="287" t="s">
        <v>79</v>
      </c>
      <c r="F18" s="283" t="s">
        <v>650</v>
      </c>
      <c r="G18" s="283"/>
      <c r="H18" s="283"/>
      <c r="I18" s="283"/>
      <c r="J18" s="283"/>
      <c r="K18" s="281"/>
    </row>
    <row r="19" ht="15" customHeight="1">
      <c r="B19" s="284"/>
      <c r="C19" s="285"/>
      <c r="D19" s="285"/>
      <c r="E19" s="287" t="s">
        <v>651</v>
      </c>
      <c r="F19" s="283" t="s">
        <v>652</v>
      </c>
      <c r="G19" s="283"/>
      <c r="H19" s="283"/>
      <c r="I19" s="283"/>
      <c r="J19" s="283"/>
      <c r="K19" s="281"/>
    </row>
    <row r="20" ht="15" customHeight="1">
      <c r="B20" s="284"/>
      <c r="C20" s="285"/>
      <c r="D20" s="285"/>
      <c r="E20" s="287" t="s">
        <v>653</v>
      </c>
      <c r="F20" s="283" t="s">
        <v>654</v>
      </c>
      <c r="G20" s="283"/>
      <c r="H20" s="283"/>
      <c r="I20" s="283"/>
      <c r="J20" s="283"/>
      <c r="K20" s="281"/>
    </row>
    <row r="21" ht="15" customHeight="1">
      <c r="B21" s="284"/>
      <c r="C21" s="285"/>
      <c r="D21" s="285"/>
      <c r="E21" s="287" t="s">
        <v>655</v>
      </c>
      <c r="F21" s="283" t="s">
        <v>656</v>
      </c>
      <c r="G21" s="283"/>
      <c r="H21" s="283"/>
      <c r="I21" s="283"/>
      <c r="J21" s="283"/>
      <c r="K21" s="281"/>
    </row>
    <row r="22" ht="15" customHeight="1">
      <c r="B22" s="284"/>
      <c r="C22" s="285"/>
      <c r="D22" s="285"/>
      <c r="E22" s="287" t="s">
        <v>657</v>
      </c>
      <c r="F22" s="283" t="s">
        <v>658</v>
      </c>
      <c r="G22" s="283"/>
      <c r="H22" s="283"/>
      <c r="I22" s="283"/>
      <c r="J22" s="283"/>
      <c r="K22" s="281"/>
    </row>
    <row r="23" ht="15" customHeight="1">
      <c r="B23" s="284"/>
      <c r="C23" s="285"/>
      <c r="D23" s="285"/>
      <c r="E23" s="287" t="s">
        <v>659</v>
      </c>
      <c r="F23" s="283" t="s">
        <v>660</v>
      </c>
      <c r="G23" s="283"/>
      <c r="H23" s="283"/>
      <c r="I23" s="283"/>
      <c r="J23" s="283"/>
      <c r="K23" s="281"/>
    </row>
    <row r="24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ht="15" customHeight="1">
      <c r="B25" s="284"/>
      <c r="C25" s="283" t="s">
        <v>661</v>
      </c>
      <c r="D25" s="283"/>
      <c r="E25" s="283"/>
      <c r="F25" s="283"/>
      <c r="G25" s="283"/>
      <c r="H25" s="283"/>
      <c r="I25" s="283"/>
      <c r="J25" s="283"/>
      <c r="K25" s="281"/>
    </row>
    <row r="26" ht="15" customHeight="1">
      <c r="B26" s="284"/>
      <c r="C26" s="283" t="s">
        <v>662</v>
      </c>
      <c r="D26" s="283"/>
      <c r="E26" s="283"/>
      <c r="F26" s="283"/>
      <c r="G26" s="283"/>
      <c r="H26" s="283"/>
      <c r="I26" s="283"/>
      <c r="J26" s="283"/>
      <c r="K26" s="281"/>
    </row>
    <row r="27" ht="15" customHeight="1">
      <c r="B27" s="284"/>
      <c r="C27" s="283"/>
      <c r="D27" s="283" t="s">
        <v>663</v>
      </c>
      <c r="E27" s="283"/>
      <c r="F27" s="283"/>
      <c r="G27" s="283"/>
      <c r="H27" s="283"/>
      <c r="I27" s="283"/>
      <c r="J27" s="283"/>
      <c r="K27" s="281"/>
    </row>
    <row r="28" ht="15" customHeight="1">
      <c r="B28" s="284"/>
      <c r="C28" s="285"/>
      <c r="D28" s="283" t="s">
        <v>664</v>
      </c>
      <c r="E28" s="283"/>
      <c r="F28" s="283"/>
      <c r="G28" s="283"/>
      <c r="H28" s="283"/>
      <c r="I28" s="283"/>
      <c r="J28" s="283"/>
      <c r="K28" s="281"/>
    </row>
    <row r="29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ht="15" customHeight="1">
      <c r="B30" s="284"/>
      <c r="C30" s="285"/>
      <c r="D30" s="283" t="s">
        <v>665</v>
      </c>
      <c r="E30" s="283"/>
      <c r="F30" s="283"/>
      <c r="G30" s="283"/>
      <c r="H30" s="283"/>
      <c r="I30" s="283"/>
      <c r="J30" s="283"/>
      <c r="K30" s="281"/>
    </row>
    <row r="31" ht="15" customHeight="1">
      <c r="B31" s="284"/>
      <c r="C31" s="285"/>
      <c r="D31" s="283" t="s">
        <v>666</v>
      </c>
      <c r="E31" s="283"/>
      <c r="F31" s="283"/>
      <c r="G31" s="283"/>
      <c r="H31" s="283"/>
      <c r="I31" s="283"/>
      <c r="J31" s="283"/>
      <c r="K31" s="281"/>
    </row>
    <row r="32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ht="15" customHeight="1">
      <c r="B33" s="284"/>
      <c r="C33" s="285"/>
      <c r="D33" s="283" t="s">
        <v>667</v>
      </c>
      <c r="E33" s="283"/>
      <c r="F33" s="283"/>
      <c r="G33" s="283"/>
      <c r="H33" s="283"/>
      <c r="I33" s="283"/>
      <c r="J33" s="283"/>
      <c r="K33" s="281"/>
    </row>
    <row r="34" ht="15" customHeight="1">
      <c r="B34" s="284"/>
      <c r="C34" s="285"/>
      <c r="D34" s="283" t="s">
        <v>668</v>
      </c>
      <c r="E34" s="283"/>
      <c r="F34" s="283"/>
      <c r="G34" s="283"/>
      <c r="H34" s="283"/>
      <c r="I34" s="283"/>
      <c r="J34" s="283"/>
      <c r="K34" s="281"/>
    </row>
    <row r="35" ht="15" customHeight="1">
      <c r="B35" s="284"/>
      <c r="C35" s="285"/>
      <c r="D35" s="283" t="s">
        <v>669</v>
      </c>
      <c r="E35" s="283"/>
      <c r="F35" s="283"/>
      <c r="G35" s="283"/>
      <c r="H35" s="283"/>
      <c r="I35" s="283"/>
      <c r="J35" s="283"/>
      <c r="K35" s="281"/>
    </row>
    <row r="36" ht="15" customHeight="1">
      <c r="B36" s="284"/>
      <c r="C36" s="285"/>
      <c r="D36" s="283"/>
      <c r="E36" s="286" t="s">
        <v>104</v>
      </c>
      <c r="F36" s="283"/>
      <c r="G36" s="283" t="s">
        <v>670</v>
      </c>
      <c r="H36" s="283"/>
      <c r="I36" s="283"/>
      <c r="J36" s="283"/>
      <c r="K36" s="281"/>
    </row>
    <row r="37" ht="30.75" customHeight="1">
      <c r="B37" s="284"/>
      <c r="C37" s="285"/>
      <c r="D37" s="283"/>
      <c r="E37" s="286" t="s">
        <v>671</v>
      </c>
      <c r="F37" s="283"/>
      <c r="G37" s="283" t="s">
        <v>672</v>
      </c>
      <c r="H37" s="283"/>
      <c r="I37" s="283"/>
      <c r="J37" s="283"/>
      <c r="K37" s="281"/>
    </row>
    <row r="38" ht="15" customHeight="1">
      <c r="B38" s="284"/>
      <c r="C38" s="285"/>
      <c r="D38" s="283"/>
      <c r="E38" s="286" t="s">
        <v>53</v>
      </c>
      <c r="F38" s="283"/>
      <c r="G38" s="283" t="s">
        <v>673</v>
      </c>
      <c r="H38" s="283"/>
      <c r="I38" s="283"/>
      <c r="J38" s="283"/>
      <c r="K38" s="281"/>
    </row>
    <row r="39" ht="15" customHeight="1">
      <c r="B39" s="284"/>
      <c r="C39" s="285"/>
      <c r="D39" s="283"/>
      <c r="E39" s="286" t="s">
        <v>54</v>
      </c>
      <c r="F39" s="283"/>
      <c r="G39" s="283" t="s">
        <v>674</v>
      </c>
      <c r="H39" s="283"/>
      <c r="I39" s="283"/>
      <c r="J39" s="283"/>
      <c r="K39" s="281"/>
    </row>
    <row r="40" ht="15" customHeight="1">
      <c r="B40" s="284"/>
      <c r="C40" s="285"/>
      <c r="D40" s="283"/>
      <c r="E40" s="286" t="s">
        <v>105</v>
      </c>
      <c r="F40" s="283"/>
      <c r="G40" s="283" t="s">
        <v>675</v>
      </c>
      <c r="H40" s="283"/>
      <c r="I40" s="283"/>
      <c r="J40" s="283"/>
      <c r="K40" s="281"/>
    </row>
    <row r="41" ht="15" customHeight="1">
      <c r="B41" s="284"/>
      <c r="C41" s="285"/>
      <c r="D41" s="283"/>
      <c r="E41" s="286" t="s">
        <v>106</v>
      </c>
      <c r="F41" s="283"/>
      <c r="G41" s="283" t="s">
        <v>676</v>
      </c>
      <c r="H41" s="283"/>
      <c r="I41" s="283"/>
      <c r="J41" s="283"/>
      <c r="K41" s="281"/>
    </row>
    <row r="42" ht="15" customHeight="1">
      <c r="B42" s="284"/>
      <c r="C42" s="285"/>
      <c r="D42" s="283"/>
      <c r="E42" s="286" t="s">
        <v>677</v>
      </c>
      <c r="F42" s="283"/>
      <c r="G42" s="283" t="s">
        <v>678</v>
      </c>
      <c r="H42" s="283"/>
      <c r="I42" s="283"/>
      <c r="J42" s="283"/>
      <c r="K42" s="281"/>
    </row>
    <row r="43" ht="15" customHeight="1">
      <c r="B43" s="284"/>
      <c r="C43" s="285"/>
      <c r="D43" s="283"/>
      <c r="E43" s="286"/>
      <c r="F43" s="283"/>
      <c r="G43" s="283" t="s">
        <v>679</v>
      </c>
      <c r="H43" s="283"/>
      <c r="I43" s="283"/>
      <c r="J43" s="283"/>
      <c r="K43" s="281"/>
    </row>
    <row r="44" ht="15" customHeight="1">
      <c r="B44" s="284"/>
      <c r="C44" s="285"/>
      <c r="D44" s="283"/>
      <c r="E44" s="286" t="s">
        <v>680</v>
      </c>
      <c r="F44" s="283"/>
      <c r="G44" s="283" t="s">
        <v>681</v>
      </c>
      <c r="H44" s="283"/>
      <c r="I44" s="283"/>
      <c r="J44" s="283"/>
      <c r="K44" s="281"/>
    </row>
    <row r="45" ht="15" customHeight="1">
      <c r="B45" s="284"/>
      <c r="C45" s="285"/>
      <c r="D45" s="283"/>
      <c r="E45" s="286" t="s">
        <v>108</v>
      </c>
      <c r="F45" s="283"/>
      <c r="G45" s="283" t="s">
        <v>682</v>
      </c>
      <c r="H45" s="283"/>
      <c r="I45" s="283"/>
      <c r="J45" s="283"/>
      <c r="K45" s="281"/>
    </row>
    <row r="46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ht="15" customHeight="1">
      <c r="B47" s="284"/>
      <c r="C47" s="285"/>
      <c r="D47" s="283" t="s">
        <v>683</v>
      </c>
      <c r="E47" s="283"/>
      <c r="F47" s="283"/>
      <c r="G47" s="283"/>
      <c r="H47" s="283"/>
      <c r="I47" s="283"/>
      <c r="J47" s="283"/>
      <c r="K47" s="281"/>
    </row>
    <row r="48" ht="15" customHeight="1">
      <c r="B48" s="284"/>
      <c r="C48" s="285"/>
      <c r="D48" s="285"/>
      <c r="E48" s="283" t="s">
        <v>684</v>
      </c>
      <c r="F48" s="283"/>
      <c r="G48" s="283"/>
      <c r="H48" s="283"/>
      <c r="I48" s="283"/>
      <c r="J48" s="283"/>
      <c r="K48" s="281"/>
    </row>
    <row r="49" ht="15" customHeight="1">
      <c r="B49" s="284"/>
      <c r="C49" s="285"/>
      <c r="D49" s="285"/>
      <c r="E49" s="283" t="s">
        <v>685</v>
      </c>
      <c r="F49" s="283"/>
      <c r="G49" s="283"/>
      <c r="H49" s="283"/>
      <c r="I49" s="283"/>
      <c r="J49" s="283"/>
      <c r="K49" s="281"/>
    </row>
    <row r="50" ht="15" customHeight="1">
      <c r="B50" s="284"/>
      <c r="C50" s="285"/>
      <c r="D50" s="285"/>
      <c r="E50" s="283" t="s">
        <v>686</v>
      </c>
      <c r="F50" s="283"/>
      <c r="G50" s="283"/>
      <c r="H50" s="283"/>
      <c r="I50" s="283"/>
      <c r="J50" s="283"/>
      <c r="K50" s="281"/>
    </row>
    <row r="51" ht="15" customHeight="1">
      <c r="B51" s="284"/>
      <c r="C51" s="285"/>
      <c r="D51" s="283" t="s">
        <v>687</v>
      </c>
      <c r="E51" s="283"/>
      <c r="F51" s="283"/>
      <c r="G51" s="283"/>
      <c r="H51" s="283"/>
      <c r="I51" s="283"/>
      <c r="J51" s="283"/>
      <c r="K51" s="281"/>
    </row>
    <row r="52" ht="25.5" customHeight="1">
      <c r="B52" s="279"/>
      <c r="C52" s="280" t="s">
        <v>688</v>
      </c>
      <c r="D52" s="280"/>
      <c r="E52" s="280"/>
      <c r="F52" s="280"/>
      <c r="G52" s="280"/>
      <c r="H52" s="280"/>
      <c r="I52" s="280"/>
      <c r="J52" s="280"/>
      <c r="K52" s="281"/>
    </row>
    <row r="53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ht="15" customHeight="1">
      <c r="B54" s="279"/>
      <c r="C54" s="283" t="s">
        <v>689</v>
      </c>
      <c r="D54" s="283"/>
      <c r="E54" s="283"/>
      <c r="F54" s="283"/>
      <c r="G54" s="283"/>
      <c r="H54" s="283"/>
      <c r="I54" s="283"/>
      <c r="J54" s="283"/>
      <c r="K54" s="281"/>
    </row>
    <row r="55" ht="15" customHeight="1">
      <c r="B55" s="279"/>
      <c r="C55" s="283" t="s">
        <v>690</v>
      </c>
      <c r="D55" s="283"/>
      <c r="E55" s="283"/>
      <c r="F55" s="283"/>
      <c r="G55" s="283"/>
      <c r="H55" s="283"/>
      <c r="I55" s="283"/>
      <c r="J55" s="283"/>
      <c r="K55" s="281"/>
    </row>
    <row r="56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ht="15" customHeight="1">
      <c r="B57" s="279"/>
      <c r="C57" s="283" t="s">
        <v>691</v>
      </c>
      <c r="D57" s="283"/>
      <c r="E57" s="283"/>
      <c r="F57" s="283"/>
      <c r="G57" s="283"/>
      <c r="H57" s="283"/>
      <c r="I57" s="283"/>
      <c r="J57" s="283"/>
      <c r="K57" s="281"/>
    </row>
    <row r="58" ht="15" customHeight="1">
      <c r="B58" s="279"/>
      <c r="C58" s="285"/>
      <c r="D58" s="283" t="s">
        <v>692</v>
      </c>
      <c r="E58" s="283"/>
      <c r="F58" s="283"/>
      <c r="G58" s="283"/>
      <c r="H58" s="283"/>
      <c r="I58" s="283"/>
      <c r="J58" s="283"/>
      <c r="K58" s="281"/>
    </row>
    <row r="59" ht="15" customHeight="1">
      <c r="B59" s="279"/>
      <c r="C59" s="285"/>
      <c r="D59" s="283" t="s">
        <v>693</v>
      </c>
      <c r="E59" s="283"/>
      <c r="F59" s="283"/>
      <c r="G59" s="283"/>
      <c r="H59" s="283"/>
      <c r="I59" s="283"/>
      <c r="J59" s="283"/>
      <c r="K59" s="281"/>
    </row>
    <row r="60" ht="15" customHeight="1">
      <c r="B60" s="279"/>
      <c r="C60" s="285"/>
      <c r="D60" s="283" t="s">
        <v>694</v>
      </c>
      <c r="E60" s="283"/>
      <c r="F60" s="283"/>
      <c r="G60" s="283"/>
      <c r="H60" s="283"/>
      <c r="I60" s="283"/>
      <c r="J60" s="283"/>
      <c r="K60" s="281"/>
    </row>
    <row r="61" ht="15" customHeight="1">
      <c r="B61" s="279"/>
      <c r="C61" s="285"/>
      <c r="D61" s="283" t="s">
        <v>695</v>
      </c>
      <c r="E61" s="283"/>
      <c r="F61" s="283"/>
      <c r="G61" s="283"/>
      <c r="H61" s="283"/>
      <c r="I61" s="283"/>
      <c r="J61" s="283"/>
      <c r="K61" s="281"/>
    </row>
    <row r="62" ht="15" customHeight="1">
      <c r="B62" s="279"/>
      <c r="C62" s="285"/>
      <c r="D62" s="288" t="s">
        <v>696</v>
      </c>
      <c r="E62" s="288"/>
      <c r="F62" s="288"/>
      <c r="G62" s="288"/>
      <c r="H62" s="288"/>
      <c r="I62" s="288"/>
      <c r="J62" s="288"/>
      <c r="K62" s="281"/>
    </row>
    <row r="63" ht="15" customHeight="1">
      <c r="B63" s="279"/>
      <c r="C63" s="285"/>
      <c r="D63" s="283" t="s">
        <v>697</v>
      </c>
      <c r="E63" s="283"/>
      <c r="F63" s="283"/>
      <c r="G63" s="283"/>
      <c r="H63" s="283"/>
      <c r="I63" s="283"/>
      <c r="J63" s="283"/>
      <c r="K63" s="281"/>
    </row>
    <row r="64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ht="15" customHeight="1">
      <c r="B65" s="279"/>
      <c r="C65" s="285"/>
      <c r="D65" s="283" t="s">
        <v>698</v>
      </c>
      <c r="E65" s="283"/>
      <c r="F65" s="283"/>
      <c r="G65" s="283"/>
      <c r="H65" s="283"/>
      <c r="I65" s="283"/>
      <c r="J65" s="283"/>
      <c r="K65" s="281"/>
    </row>
    <row r="66" ht="15" customHeight="1">
      <c r="B66" s="279"/>
      <c r="C66" s="285"/>
      <c r="D66" s="288" t="s">
        <v>699</v>
      </c>
      <c r="E66" s="288"/>
      <c r="F66" s="288"/>
      <c r="G66" s="288"/>
      <c r="H66" s="288"/>
      <c r="I66" s="288"/>
      <c r="J66" s="288"/>
      <c r="K66" s="281"/>
    </row>
    <row r="67" ht="15" customHeight="1">
      <c r="B67" s="279"/>
      <c r="C67" s="285"/>
      <c r="D67" s="283" t="s">
        <v>700</v>
      </c>
      <c r="E67" s="283"/>
      <c r="F67" s="283"/>
      <c r="G67" s="283"/>
      <c r="H67" s="283"/>
      <c r="I67" s="283"/>
      <c r="J67" s="283"/>
      <c r="K67" s="281"/>
    </row>
    <row r="68" ht="15" customHeight="1">
      <c r="B68" s="279"/>
      <c r="C68" s="285"/>
      <c r="D68" s="283" t="s">
        <v>701</v>
      </c>
      <c r="E68" s="283"/>
      <c r="F68" s="283"/>
      <c r="G68" s="283"/>
      <c r="H68" s="283"/>
      <c r="I68" s="283"/>
      <c r="J68" s="283"/>
      <c r="K68" s="281"/>
    </row>
    <row r="69" ht="15" customHeight="1">
      <c r="B69" s="279"/>
      <c r="C69" s="285"/>
      <c r="D69" s="283" t="s">
        <v>702</v>
      </c>
      <c r="E69" s="283"/>
      <c r="F69" s="283"/>
      <c r="G69" s="283"/>
      <c r="H69" s="283"/>
      <c r="I69" s="283"/>
      <c r="J69" s="283"/>
      <c r="K69" s="281"/>
    </row>
    <row r="70" ht="15" customHeight="1">
      <c r="B70" s="279"/>
      <c r="C70" s="285"/>
      <c r="D70" s="283" t="s">
        <v>703</v>
      </c>
      <c r="E70" s="283"/>
      <c r="F70" s="283"/>
      <c r="G70" s="283"/>
      <c r="H70" s="283"/>
      <c r="I70" s="283"/>
      <c r="J70" s="283"/>
      <c r="K70" s="281"/>
    </row>
    <row r="7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ht="45" customHeight="1">
      <c r="B75" s="298"/>
      <c r="C75" s="299" t="s">
        <v>704</v>
      </c>
      <c r="D75" s="299"/>
      <c r="E75" s="299"/>
      <c r="F75" s="299"/>
      <c r="G75" s="299"/>
      <c r="H75" s="299"/>
      <c r="I75" s="299"/>
      <c r="J75" s="299"/>
      <c r="K75" s="300"/>
    </row>
    <row r="76" ht="17.25" customHeight="1">
      <c r="B76" s="298"/>
      <c r="C76" s="301" t="s">
        <v>705</v>
      </c>
      <c r="D76" s="301"/>
      <c r="E76" s="301"/>
      <c r="F76" s="301" t="s">
        <v>706</v>
      </c>
      <c r="G76" s="302"/>
      <c r="H76" s="301" t="s">
        <v>54</v>
      </c>
      <c r="I76" s="301" t="s">
        <v>57</v>
      </c>
      <c r="J76" s="301" t="s">
        <v>707</v>
      </c>
      <c r="K76" s="300"/>
    </row>
    <row r="77" ht="17.25" customHeight="1">
      <c r="B77" s="298"/>
      <c r="C77" s="303" t="s">
        <v>708</v>
      </c>
      <c r="D77" s="303"/>
      <c r="E77" s="303"/>
      <c r="F77" s="304" t="s">
        <v>709</v>
      </c>
      <c r="G77" s="305"/>
      <c r="H77" s="303"/>
      <c r="I77" s="303"/>
      <c r="J77" s="303" t="s">
        <v>710</v>
      </c>
      <c r="K77" s="300"/>
    </row>
    <row r="78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ht="15" customHeight="1">
      <c r="B79" s="298"/>
      <c r="C79" s="286" t="s">
        <v>53</v>
      </c>
      <c r="D79" s="306"/>
      <c r="E79" s="306"/>
      <c r="F79" s="308" t="s">
        <v>711</v>
      </c>
      <c r="G79" s="307"/>
      <c r="H79" s="286" t="s">
        <v>712</v>
      </c>
      <c r="I79" s="286" t="s">
        <v>713</v>
      </c>
      <c r="J79" s="286">
        <v>20</v>
      </c>
      <c r="K79" s="300"/>
    </row>
    <row r="80" ht="15" customHeight="1">
      <c r="B80" s="298"/>
      <c r="C80" s="286" t="s">
        <v>714</v>
      </c>
      <c r="D80" s="286"/>
      <c r="E80" s="286"/>
      <c r="F80" s="308" t="s">
        <v>711</v>
      </c>
      <c r="G80" s="307"/>
      <c r="H80" s="286" t="s">
        <v>715</v>
      </c>
      <c r="I80" s="286" t="s">
        <v>713</v>
      </c>
      <c r="J80" s="286">
        <v>120</v>
      </c>
      <c r="K80" s="300"/>
    </row>
    <row r="81" ht="15" customHeight="1">
      <c r="B81" s="309"/>
      <c r="C81" s="286" t="s">
        <v>716</v>
      </c>
      <c r="D81" s="286"/>
      <c r="E81" s="286"/>
      <c r="F81" s="308" t="s">
        <v>717</v>
      </c>
      <c r="G81" s="307"/>
      <c r="H81" s="286" t="s">
        <v>718</v>
      </c>
      <c r="I81" s="286" t="s">
        <v>713</v>
      </c>
      <c r="J81" s="286">
        <v>50</v>
      </c>
      <c r="K81" s="300"/>
    </row>
    <row r="82" ht="15" customHeight="1">
      <c r="B82" s="309"/>
      <c r="C82" s="286" t="s">
        <v>719</v>
      </c>
      <c r="D82" s="286"/>
      <c r="E82" s="286"/>
      <c r="F82" s="308" t="s">
        <v>711</v>
      </c>
      <c r="G82" s="307"/>
      <c r="H82" s="286" t="s">
        <v>720</v>
      </c>
      <c r="I82" s="286" t="s">
        <v>721</v>
      </c>
      <c r="J82" s="286"/>
      <c r="K82" s="300"/>
    </row>
    <row r="83" ht="15" customHeight="1">
      <c r="B83" s="309"/>
      <c r="C83" s="310" t="s">
        <v>722</v>
      </c>
      <c r="D83" s="310"/>
      <c r="E83" s="310"/>
      <c r="F83" s="311" t="s">
        <v>717</v>
      </c>
      <c r="G83" s="310"/>
      <c r="H83" s="310" t="s">
        <v>723</v>
      </c>
      <c r="I83" s="310" t="s">
        <v>713</v>
      </c>
      <c r="J83" s="310">
        <v>15</v>
      </c>
      <c r="K83" s="300"/>
    </row>
    <row r="84" ht="15" customHeight="1">
      <c r="B84" s="309"/>
      <c r="C84" s="310" t="s">
        <v>724</v>
      </c>
      <c r="D84" s="310"/>
      <c r="E84" s="310"/>
      <c r="F84" s="311" t="s">
        <v>717</v>
      </c>
      <c r="G84" s="310"/>
      <c r="H84" s="310" t="s">
        <v>725</v>
      </c>
      <c r="I84" s="310" t="s">
        <v>713</v>
      </c>
      <c r="J84" s="310">
        <v>15</v>
      </c>
      <c r="K84" s="300"/>
    </row>
    <row r="85" ht="15" customHeight="1">
      <c r="B85" s="309"/>
      <c r="C85" s="310" t="s">
        <v>726</v>
      </c>
      <c r="D85" s="310"/>
      <c r="E85" s="310"/>
      <c r="F85" s="311" t="s">
        <v>717</v>
      </c>
      <c r="G85" s="310"/>
      <c r="H85" s="310" t="s">
        <v>727</v>
      </c>
      <c r="I85" s="310" t="s">
        <v>713</v>
      </c>
      <c r="J85" s="310">
        <v>20</v>
      </c>
      <c r="K85" s="300"/>
    </row>
    <row r="86" ht="15" customHeight="1">
      <c r="B86" s="309"/>
      <c r="C86" s="310" t="s">
        <v>728</v>
      </c>
      <c r="D86" s="310"/>
      <c r="E86" s="310"/>
      <c r="F86" s="311" t="s">
        <v>717</v>
      </c>
      <c r="G86" s="310"/>
      <c r="H86" s="310" t="s">
        <v>729</v>
      </c>
      <c r="I86" s="310" t="s">
        <v>713</v>
      </c>
      <c r="J86" s="310">
        <v>20</v>
      </c>
      <c r="K86" s="300"/>
    </row>
    <row r="87" ht="15" customHeight="1">
      <c r="B87" s="309"/>
      <c r="C87" s="286" t="s">
        <v>730</v>
      </c>
      <c r="D87" s="286"/>
      <c r="E87" s="286"/>
      <c r="F87" s="308" t="s">
        <v>717</v>
      </c>
      <c r="G87" s="307"/>
      <c r="H87" s="286" t="s">
        <v>731</v>
      </c>
      <c r="I87" s="286" t="s">
        <v>713</v>
      </c>
      <c r="J87" s="286">
        <v>50</v>
      </c>
      <c r="K87" s="300"/>
    </row>
    <row r="88" ht="15" customHeight="1">
      <c r="B88" s="309"/>
      <c r="C88" s="286" t="s">
        <v>732</v>
      </c>
      <c r="D88" s="286"/>
      <c r="E88" s="286"/>
      <c r="F88" s="308" t="s">
        <v>717</v>
      </c>
      <c r="G88" s="307"/>
      <c r="H88" s="286" t="s">
        <v>733</v>
      </c>
      <c r="I88" s="286" t="s">
        <v>713</v>
      </c>
      <c r="J88" s="286">
        <v>20</v>
      </c>
      <c r="K88" s="300"/>
    </row>
    <row r="89" ht="15" customHeight="1">
      <c r="B89" s="309"/>
      <c r="C89" s="286" t="s">
        <v>734</v>
      </c>
      <c r="D89" s="286"/>
      <c r="E89" s="286"/>
      <c r="F89" s="308" t="s">
        <v>717</v>
      </c>
      <c r="G89" s="307"/>
      <c r="H89" s="286" t="s">
        <v>735</v>
      </c>
      <c r="I89" s="286" t="s">
        <v>713</v>
      </c>
      <c r="J89" s="286">
        <v>20</v>
      </c>
      <c r="K89" s="300"/>
    </row>
    <row r="90" ht="15" customHeight="1">
      <c r="B90" s="309"/>
      <c r="C90" s="286" t="s">
        <v>736</v>
      </c>
      <c r="D90" s="286"/>
      <c r="E90" s="286"/>
      <c r="F90" s="308" t="s">
        <v>717</v>
      </c>
      <c r="G90" s="307"/>
      <c r="H90" s="286" t="s">
        <v>737</v>
      </c>
      <c r="I90" s="286" t="s">
        <v>713</v>
      </c>
      <c r="J90" s="286">
        <v>50</v>
      </c>
      <c r="K90" s="300"/>
    </row>
    <row r="91" ht="15" customHeight="1">
      <c r="B91" s="309"/>
      <c r="C91" s="286" t="s">
        <v>738</v>
      </c>
      <c r="D91" s="286"/>
      <c r="E91" s="286"/>
      <c r="F91" s="308" t="s">
        <v>717</v>
      </c>
      <c r="G91" s="307"/>
      <c r="H91" s="286" t="s">
        <v>738</v>
      </c>
      <c r="I91" s="286" t="s">
        <v>713</v>
      </c>
      <c r="J91" s="286">
        <v>50</v>
      </c>
      <c r="K91" s="300"/>
    </row>
    <row r="92" ht="15" customHeight="1">
      <c r="B92" s="309"/>
      <c r="C92" s="286" t="s">
        <v>739</v>
      </c>
      <c r="D92" s="286"/>
      <c r="E92" s="286"/>
      <c r="F92" s="308" t="s">
        <v>717</v>
      </c>
      <c r="G92" s="307"/>
      <c r="H92" s="286" t="s">
        <v>740</v>
      </c>
      <c r="I92" s="286" t="s">
        <v>713</v>
      </c>
      <c r="J92" s="286">
        <v>255</v>
      </c>
      <c r="K92" s="300"/>
    </row>
    <row r="93" ht="15" customHeight="1">
      <c r="B93" s="309"/>
      <c r="C93" s="286" t="s">
        <v>741</v>
      </c>
      <c r="D93" s="286"/>
      <c r="E93" s="286"/>
      <c r="F93" s="308" t="s">
        <v>711</v>
      </c>
      <c r="G93" s="307"/>
      <c r="H93" s="286" t="s">
        <v>742</v>
      </c>
      <c r="I93" s="286" t="s">
        <v>743</v>
      </c>
      <c r="J93" s="286"/>
      <c r="K93" s="300"/>
    </row>
    <row r="94" ht="15" customHeight="1">
      <c r="B94" s="309"/>
      <c r="C94" s="286" t="s">
        <v>744</v>
      </c>
      <c r="D94" s="286"/>
      <c r="E94" s="286"/>
      <c r="F94" s="308" t="s">
        <v>711</v>
      </c>
      <c r="G94" s="307"/>
      <c r="H94" s="286" t="s">
        <v>745</v>
      </c>
      <c r="I94" s="286" t="s">
        <v>746</v>
      </c>
      <c r="J94" s="286"/>
      <c r="K94" s="300"/>
    </row>
    <row r="95" ht="15" customHeight="1">
      <c r="B95" s="309"/>
      <c r="C95" s="286" t="s">
        <v>747</v>
      </c>
      <c r="D95" s="286"/>
      <c r="E95" s="286"/>
      <c r="F95" s="308" t="s">
        <v>711</v>
      </c>
      <c r="G95" s="307"/>
      <c r="H95" s="286" t="s">
        <v>747</v>
      </c>
      <c r="I95" s="286" t="s">
        <v>746</v>
      </c>
      <c r="J95" s="286"/>
      <c r="K95" s="300"/>
    </row>
    <row r="96" ht="15" customHeight="1">
      <c r="B96" s="309"/>
      <c r="C96" s="286" t="s">
        <v>38</v>
      </c>
      <c r="D96" s="286"/>
      <c r="E96" s="286"/>
      <c r="F96" s="308" t="s">
        <v>711</v>
      </c>
      <c r="G96" s="307"/>
      <c r="H96" s="286" t="s">
        <v>748</v>
      </c>
      <c r="I96" s="286" t="s">
        <v>746</v>
      </c>
      <c r="J96" s="286"/>
      <c r="K96" s="300"/>
    </row>
    <row r="97" ht="15" customHeight="1">
      <c r="B97" s="309"/>
      <c r="C97" s="286" t="s">
        <v>48</v>
      </c>
      <c r="D97" s="286"/>
      <c r="E97" s="286"/>
      <c r="F97" s="308" t="s">
        <v>711</v>
      </c>
      <c r="G97" s="307"/>
      <c r="H97" s="286" t="s">
        <v>749</v>
      </c>
      <c r="I97" s="286" t="s">
        <v>746</v>
      </c>
      <c r="J97" s="286"/>
      <c r="K97" s="300"/>
    </row>
    <row r="98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ht="45" customHeight="1">
      <c r="B102" s="298"/>
      <c r="C102" s="299" t="s">
        <v>750</v>
      </c>
      <c r="D102" s="299"/>
      <c r="E102" s="299"/>
      <c r="F102" s="299"/>
      <c r="G102" s="299"/>
      <c r="H102" s="299"/>
      <c r="I102" s="299"/>
      <c r="J102" s="299"/>
      <c r="K102" s="300"/>
    </row>
    <row r="103" ht="17.25" customHeight="1">
      <c r="B103" s="298"/>
      <c r="C103" s="301" t="s">
        <v>705</v>
      </c>
      <c r="D103" s="301"/>
      <c r="E103" s="301"/>
      <c r="F103" s="301" t="s">
        <v>706</v>
      </c>
      <c r="G103" s="302"/>
      <c r="H103" s="301" t="s">
        <v>54</v>
      </c>
      <c r="I103" s="301" t="s">
        <v>57</v>
      </c>
      <c r="J103" s="301" t="s">
        <v>707</v>
      </c>
      <c r="K103" s="300"/>
    </row>
    <row r="104" ht="17.25" customHeight="1">
      <c r="B104" s="298"/>
      <c r="C104" s="303" t="s">
        <v>708</v>
      </c>
      <c r="D104" s="303"/>
      <c r="E104" s="303"/>
      <c r="F104" s="304" t="s">
        <v>709</v>
      </c>
      <c r="G104" s="305"/>
      <c r="H104" s="303"/>
      <c r="I104" s="303"/>
      <c r="J104" s="303" t="s">
        <v>710</v>
      </c>
      <c r="K104" s="300"/>
    </row>
    <row r="105" ht="5.25" customHeight="1">
      <c r="B105" s="298"/>
      <c r="C105" s="301"/>
      <c r="D105" s="301"/>
      <c r="E105" s="301"/>
      <c r="F105" s="301"/>
      <c r="G105" s="317"/>
      <c r="H105" s="301"/>
      <c r="I105" s="301"/>
      <c r="J105" s="301"/>
      <c r="K105" s="300"/>
    </row>
    <row r="106" ht="15" customHeight="1">
      <c r="B106" s="298"/>
      <c r="C106" s="286" t="s">
        <v>53</v>
      </c>
      <c r="D106" s="306"/>
      <c r="E106" s="306"/>
      <c r="F106" s="308" t="s">
        <v>711</v>
      </c>
      <c r="G106" s="317"/>
      <c r="H106" s="286" t="s">
        <v>751</v>
      </c>
      <c r="I106" s="286" t="s">
        <v>713</v>
      </c>
      <c r="J106" s="286">
        <v>20</v>
      </c>
      <c r="K106" s="300"/>
    </row>
    <row r="107" ht="15" customHeight="1">
      <c r="B107" s="298"/>
      <c r="C107" s="286" t="s">
        <v>714</v>
      </c>
      <c r="D107" s="286"/>
      <c r="E107" s="286"/>
      <c r="F107" s="308" t="s">
        <v>711</v>
      </c>
      <c r="G107" s="286"/>
      <c r="H107" s="286" t="s">
        <v>751</v>
      </c>
      <c r="I107" s="286" t="s">
        <v>713</v>
      </c>
      <c r="J107" s="286">
        <v>120</v>
      </c>
      <c r="K107" s="300"/>
    </row>
    <row r="108" ht="15" customHeight="1">
      <c r="B108" s="309"/>
      <c r="C108" s="286" t="s">
        <v>716</v>
      </c>
      <c r="D108" s="286"/>
      <c r="E108" s="286"/>
      <c r="F108" s="308" t="s">
        <v>717</v>
      </c>
      <c r="G108" s="286"/>
      <c r="H108" s="286" t="s">
        <v>751</v>
      </c>
      <c r="I108" s="286" t="s">
        <v>713</v>
      </c>
      <c r="J108" s="286">
        <v>50</v>
      </c>
      <c r="K108" s="300"/>
    </row>
    <row r="109" ht="15" customHeight="1">
      <c r="B109" s="309"/>
      <c r="C109" s="286" t="s">
        <v>719</v>
      </c>
      <c r="D109" s="286"/>
      <c r="E109" s="286"/>
      <c r="F109" s="308" t="s">
        <v>711</v>
      </c>
      <c r="G109" s="286"/>
      <c r="H109" s="286" t="s">
        <v>751</v>
      </c>
      <c r="I109" s="286" t="s">
        <v>721</v>
      </c>
      <c r="J109" s="286"/>
      <c r="K109" s="300"/>
    </row>
    <row r="110" ht="15" customHeight="1">
      <c r="B110" s="309"/>
      <c r="C110" s="286" t="s">
        <v>730</v>
      </c>
      <c r="D110" s="286"/>
      <c r="E110" s="286"/>
      <c r="F110" s="308" t="s">
        <v>717</v>
      </c>
      <c r="G110" s="286"/>
      <c r="H110" s="286" t="s">
        <v>751</v>
      </c>
      <c r="I110" s="286" t="s">
        <v>713</v>
      </c>
      <c r="J110" s="286">
        <v>50</v>
      </c>
      <c r="K110" s="300"/>
    </row>
    <row r="111" ht="15" customHeight="1">
      <c r="B111" s="309"/>
      <c r="C111" s="286" t="s">
        <v>738</v>
      </c>
      <c r="D111" s="286"/>
      <c r="E111" s="286"/>
      <c r="F111" s="308" t="s">
        <v>717</v>
      </c>
      <c r="G111" s="286"/>
      <c r="H111" s="286" t="s">
        <v>751</v>
      </c>
      <c r="I111" s="286" t="s">
        <v>713</v>
      </c>
      <c r="J111" s="286">
        <v>50</v>
      </c>
      <c r="K111" s="300"/>
    </row>
    <row r="112" ht="15" customHeight="1">
      <c r="B112" s="309"/>
      <c r="C112" s="286" t="s">
        <v>736</v>
      </c>
      <c r="D112" s="286"/>
      <c r="E112" s="286"/>
      <c r="F112" s="308" t="s">
        <v>717</v>
      </c>
      <c r="G112" s="286"/>
      <c r="H112" s="286" t="s">
        <v>751</v>
      </c>
      <c r="I112" s="286" t="s">
        <v>713</v>
      </c>
      <c r="J112" s="286">
        <v>50</v>
      </c>
      <c r="K112" s="300"/>
    </row>
    <row r="113" ht="15" customHeight="1">
      <c r="B113" s="309"/>
      <c r="C113" s="286" t="s">
        <v>53</v>
      </c>
      <c r="D113" s="286"/>
      <c r="E113" s="286"/>
      <c r="F113" s="308" t="s">
        <v>711</v>
      </c>
      <c r="G113" s="286"/>
      <c r="H113" s="286" t="s">
        <v>752</v>
      </c>
      <c r="I113" s="286" t="s">
        <v>713</v>
      </c>
      <c r="J113" s="286">
        <v>20</v>
      </c>
      <c r="K113" s="300"/>
    </row>
    <row r="114" ht="15" customHeight="1">
      <c r="B114" s="309"/>
      <c r="C114" s="286" t="s">
        <v>753</v>
      </c>
      <c r="D114" s="286"/>
      <c r="E114" s="286"/>
      <c r="F114" s="308" t="s">
        <v>711</v>
      </c>
      <c r="G114" s="286"/>
      <c r="H114" s="286" t="s">
        <v>754</v>
      </c>
      <c r="I114" s="286" t="s">
        <v>713</v>
      </c>
      <c r="J114" s="286">
        <v>120</v>
      </c>
      <c r="K114" s="300"/>
    </row>
    <row r="115" ht="15" customHeight="1">
      <c r="B115" s="309"/>
      <c r="C115" s="286" t="s">
        <v>38</v>
      </c>
      <c r="D115" s="286"/>
      <c r="E115" s="286"/>
      <c r="F115" s="308" t="s">
        <v>711</v>
      </c>
      <c r="G115" s="286"/>
      <c r="H115" s="286" t="s">
        <v>755</v>
      </c>
      <c r="I115" s="286" t="s">
        <v>746</v>
      </c>
      <c r="J115" s="286"/>
      <c r="K115" s="300"/>
    </row>
    <row r="116" ht="15" customHeight="1">
      <c r="B116" s="309"/>
      <c r="C116" s="286" t="s">
        <v>48</v>
      </c>
      <c r="D116" s="286"/>
      <c r="E116" s="286"/>
      <c r="F116" s="308" t="s">
        <v>711</v>
      </c>
      <c r="G116" s="286"/>
      <c r="H116" s="286" t="s">
        <v>756</v>
      </c>
      <c r="I116" s="286" t="s">
        <v>746</v>
      </c>
      <c r="J116" s="286"/>
      <c r="K116" s="300"/>
    </row>
    <row r="117" ht="15" customHeight="1">
      <c r="B117" s="309"/>
      <c r="C117" s="286" t="s">
        <v>57</v>
      </c>
      <c r="D117" s="286"/>
      <c r="E117" s="286"/>
      <c r="F117" s="308" t="s">
        <v>711</v>
      </c>
      <c r="G117" s="286"/>
      <c r="H117" s="286" t="s">
        <v>757</v>
      </c>
      <c r="I117" s="286" t="s">
        <v>758</v>
      </c>
      <c r="J117" s="286"/>
      <c r="K117" s="300"/>
    </row>
    <row r="118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ht="18.75" customHeight="1">
      <c r="B119" s="319"/>
      <c r="C119" s="283"/>
      <c r="D119" s="283"/>
      <c r="E119" s="283"/>
      <c r="F119" s="320"/>
      <c r="G119" s="283"/>
      <c r="H119" s="283"/>
      <c r="I119" s="283"/>
      <c r="J119" s="283"/>
      <c r="K119" s="319"/>
    </row>
    <row r="120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ht="45" customHeight="1">
      <c r="B122" s="324"/>
      <c r="C122" s="277" t="s">
        <v>759</v>
      </c>
      <c r="D122" s="277"/>
      <c r="E122" s="277"/>
      <c r="F122" s="277"/>
      <c r="G122" s="277"/>
      <c r="H122" s="277"/>
      <c r="I122" s="277"/>
      <c r="J122" s="277"/>
      <c r="K122" s="325"/>
    </row>
    <row r="123" ht="17.25" customHeight="1">
      <c r="B123" s="326"/>
      <c r="C123" s="301" t="s">
        <v>705</v>
      </c>
      <c r="D123" s="301"/>
      <c r="E123" s="301"/>
      <c r="F123" s="301" t="s">
        <v>706</v>
      </c>
      <c r="G123" s="302"/>
      <c r="H123" s="301" t="s">
        <v>54</v>
      </c>
      <c r="I123" s="301" t="s">
        <v>57</v>
      </c>
      <c r="J123" s="301" t="s">
        <v>707</v>
      </c>
      <c r="K123" s="327"/>
    </row>
    <row r="124" ht="17.25" customHeight="1">
      <c r="B124" s="326"/>
      <c r="C124" s="303" t="s">
        <v>708</v>
      </c>
      <c r="D124" s="303"/>
      <c r="E124" s="303"/>
      <c r="F124" s="304" t="s">
        <v>709</v>
      </c>
      <c r="G124" s="305"/>
      <c r="H124" s="303"/>
      <c r="I124" s="303"/>
      <c r="J124" s="303" t="s">
        <v>710</v>
      </c>
      <c r="K124" s="327"/>
    </row>
    <row r="125" ht="5.25" customHeight="1">
      <c r="B125" s="328"/>
      <c r="C125" s="306"/>
      <c r="D125" s="306"/>
      <c r="E125" s="306"/>
      <c r="F125" s="306"/>
      <c r="G125" s="286"/>
      <c r="H125" s="306"/>
      <c r="I125" s="306"/>
      <c r="J125" s="306"/>
      <c r="K125" s="329"/>
    </row>
    <row r="126" ht="15" customHeight="1">
      <c r="B126" s="328"/>
      <c r="C126" s="286" t="s">
        <v>714</v>
      </c>
      <c r="D126" s="306"/>
      <c r="E126" s="306"/>
      <c r="F126" s="308" t="s">
        <v>711</v>
      </c>
      <c r="G126" s="286"/>
      <c r="H126" s="286" t="s">
        <v>751</v>
      </c>
      <c r="I126" s="286" t="s">
        <v>713</v>
      </c>
      <c r="J126" s="286">
        <v>120</v>
      </c>
      <c r="K126" s="330"/>
    </row>
    <row r="127" ht="15" customHeight="1">
      <c r="B127" s="328"/>
      <c r="C127" s="286" t="s">
        <v>760</v>
      </c>
      <c r="D127" s="286"/>
      <c r="E127" s="286"/>
      <c r="F127" s="308" t="s">
        <v>711</v>
      </c>
      <c r="G127" s="286"/>
      <c r="H127" s="286" t="s">
        <v>761</v>
      </c>
      <c r="I127" s="286" t="s">
        <v>713</v>
      </c>
      <c r="J127" s="286" t="s">
        <v>762</v>
      </c>
      <c r="K127" s="330"/>
    </row>
    <row r="128" ht="15" customHeight="1">
      <c r="B128" s="328"/>
      <c r="C128" s="286" t="s">
        <v>659</v>
      </c>
      <c r="D128" s="286"/>
      <c r="E128" s="286"/>
      <c r="F128" s="308" t="s">
        <v>711</v>
      </c>
      <c r="G128" s="286"/>
      <c r="H128" s="286" t="s">
        <v>763</v>
      </c>
      <c r="I128" s="286" t="s">
        <v>713</v>
      </c>
      <c r="J128" s="286" t="s">
        <v>762</v>
      </c>
      <c r="K128" s="330"/>
    </row>
    <row r="129" ht="15" customHeight="1">
      <c r="B129" s="328"/>
      <c r="C129" s="286" t="s">
        <v>722</v>
      </c>
      <c r="D129" s="286"/>
      <c r="E129" s="286"/>
      <c r="F129" s="308" t="s">
        <v>717</v>
      </c>
      <c r="G129" s="286"/>
      <c r="H129" s="286" t="s">
        <v>723</v>
      </c>
      <c r="I129" s="286" t="s">
        <v>713</v>
      </c>
      <c r="J129" s="286">
        <v>15</v>
      </c>
      <c r="K129" s="330"/>
    </row>
    <row r="130" ht="15" customHeight="1">
      <c r="B130" s="328"/>
      <c r="C130" s="310" t="s">
        <v>724</v>
      </c>
      <c r="D130" s="310"/>
      <c r="E130" s="310"/>
      <c r="F130" s="311" t="s">
        <v>717</v>
      </c>
      <c r="G130" s="310"/>
      <c r="H130" s="310" t="s">
        <v>725</v>
      </c>
      <c r="I130" s="310" t="s">
        <v>713</v>
      </c>
      <c r="J130" s="310">
        <v>15</v>
      </c>
      <c r="K130" s="330"/>
    </row>
    <row r="131" ht="15" customHeight="1">
      <c r="B131" s="328"/>
      <c r="C131" s="310" t="s">
        <v>726</v>
      </c>
      <c r="D131" s="310"/>
      <c r="E131" s="310"/>
      <c r="F131" s="311" t="s">
        <v>717</v>
      </c>
      <c r="G131" s="310"/>
      <c r="H131" s="310" t="s">
        <v>727</v>
      </c>
      <c r="I131" s="310" t="s">
        <v>713</v>
      </c>
      <c r="J131" s="310">
        <v>20</v>
      </c>
      <c r="K131" s="330"/>
    </row>
    <row r="132" ht="15" customHeight="1">
      <c r="B132" s="328"/>
      <c r="C132" s="310" t="s">
        <v>728</v>
      </c>
      <c r="D132" s="310"/>
      <c r="E132" s="310"/>
      <c r="F132" s="311" t="s">
        <v>717</v>
      </c>
      <c r="G132" s="310"/>
      <c r="H132" s="310" t="s">
        <v>729</v>
      </c>
      <c r="I132" s="310" t="s">
        <v>713</v>
      </c>
      <c r="J132" s="310">
        <v>20</v>
      </c>
      <c r="K132" s="330"/>
    </row>
    <row r="133" ht="15" customHeight="1">
      <c r="B133" s="328"/>
      <c r="C133" s="286" t="s">
        <v>716</v>
      </c>
      <c r="D133" s="286"/>
      <c r="E133" s="286"/>
      <c r="F133" s="308" t="s">
        <v>717</v>
      </c>
      <c r="G133" s="286"/>
      <c r="H133" s="286" t="s">
        <v>751</v>
      </c>
      <c r="I133" s="286" t="s">
        <v>713</v>
      </c>
      <c r="J133" s="286">
        <v>50</v>
      </c>
      <c r="K133" s="330"/>
    </row>
    <row r="134" ht="15" customHeight="1">
      <c r="B134" s="328"/>
      <c r="C134" s="286" t="s">
        <v>730</v>
      </c>
      <c r="D134" s="286"/>
      <c r="E134" s="286"/>
      <c r="F134" s="308" t="s">
        <v>717</v>
      </c>
      <c r="G134" s="286"/>
      <c r="H134" s="286" t="s">
        <v>751</v>
      </c>
      <c r="I134" s="286" t="s">
        <v>713</v>
      </c>
      <c r="J134" s="286">
        <v>50</v>
      </c>
      <c r="K134" s="330"/>
    </row>
    <row r="135" ht="15" customHeight="1">
      <c r="B135" s="328"/>
      <c r="C135" s="286" t="s">
        <v>736</v>
      </c>
      <c r="D135" s="286"/>
      <c r="E135" s="286"/>
      <c r="F135" s="308" t="s">
        <v>717</v>
      </c>
      <c r="G135" s="286"/>
      <c r="H135" s="286" t="s">
        <v>751</v>
      </c>
      <c r="I135" s="286" t="s">
        <v>713</v>
      </c>
      <c r="J135" s="286">
        <v>50</v>
      </c>
      <c r="K135" s="330"/>
    </row>
    <row r="136" ht="15" customHeight="1">
      <c r="B136" s="328"/>
      <c r="C136" s="286" t="s">
        <v>738</v>
      </c>
      <c r="D136" s="286"/>
      <c r="E136" s="286"/>
      <c r="F136" s="308" t="s">
        <v>717</v>
      </c>
      <c r="G136" s="286"/>
      <c r="H136" s="286" t="s">
        <v>751</v>
      </c>
      <c r="I136" s="286" t="s">
        <v>713</v>
      </c>
      <c r="J136" s="286">
        <v>50</v>
      </c>
      <c r="K136" s="330"/>
    </row>
    <row r="137" ht="15" customHeight="1">
      <c r="B137" s="328"/>
      <c r="C137" s="286" t="s">
        <v>739</v>
      </c>
      <c r="D137" s="286"/>
      <c r="E137" s="286"/>
      <c r="F137" s="308" t="s">
        <v>717</v>
      </c>
      <c r="G137" s="286"/>
      <c r="H137" s="286" t="s">
        <v>764</v>
      </c>
      <c r="I137" s="286" t="s">
        <v>713</v>
      </c>
      <c r="J137" s="286">
        <v>255</v>
      </c>
      <c r="K137" s="330"/>
    </row>
    <row r="138" ht="15" customHeight="1">
      <c r="B138" s="328"/>
      <c r="C138" s="286" t="s">
        <v>741</v>
      </c>
      <c r="D138" s="286"/>
      <c r="E138" s="286"/>
      <c r="F138" s="308" t="s">
        <v>711</v>
      </c>
      <c r="G138" s="286"/>
      <c r="H138" s="286" t="s">
        <v>765</v>
      </c>
      <c r="I138" s="286" t="s">
        <v>743</v>
      </c>
      <c r="J138" s="286"/>
      <c r="K138" s="330"/>
    </row>
    <row r="139" ht="15" customHeight="1">
      <c r="B139" s="328"/>
      <c r="C139" s="286" t="s">
        <v>744</v>
      </c>
      <c r="D139" s="286"/>
      <c r="E139" s="286"/>
      <c r="F139" s="308" t="s">
        <v>711</v>
      </c>
      <c r="G139" s="286"/>
      <c r="H139" s="286" t="s">
        <v>766</v>
      </c>
      <c r="I139" s="286" t="s">
        <v>746</v>
      </c>
      <c r="J139" s="286"/>
      <c r="K139" s="330"/>
    </row>
    <row r="140" ht="15" customHeight="1">
      <c r="B140" s="328"/>
      <c r="C140" s="286" t="s">
        <v>747</v>
      </c>
      <c r="D140" s="286"/>
      <c r="E140" s="286"/>
      <c r="F140" s="308" t="s">
        <v>711</v>
      </c>
      <c r="G140" s="286"/>
      <c r="H140" s="286" t="s">
        <v>747</v>
      </c>
      <c r="I140" s="286" t="s">
        <v>746</v>
      </c>
      <c r="J140" s="286"/>
      <c r="K140" s="330"/>
    </row>
    <row r="141" ht="15" customHeight="1">
      <c r="B141" s="328"/>
      <c r="C141" s="286" t="s">
        <v>38</v>
      </c>
      <c r="D141" s="286"/>
      <c r="E141" s="286"/>
      <c r="F141" s="308" t="s">
        <v>711</v>
      </c>
      <c r="G141" s="286"/>
      <c r="H141" s="286" t="s">
        <v>767</v>
      </c>
      <c r="I141" s="286" t="s">
        <v>746</v>
      </c>
      <c r="J141" s="286"/>
      <c r="K141" s="330"/>
    </row>
    <row r="142" ht="15" customHeight="1">
      <c r="B142" s="328"/>
      <c r="C142" s="286" t="s">
        <v>768</v>
      </c>
      <c r="D142" s="286"/>
      <c r="E142" s="286"/>
      <c r="F142" s="308" t="s">
        <v>711</v>
      </c>
      <c r="G142" s="286"/>
      <c r="H142" s="286" t="s">
        <v>769</v>
      </c>
      <c r="I142" s="286" t="s">
        <v>746</v>
      </c>
      <c r="J142" s="286"/>
      <c r="K142" s="330"/>
    </row>
    <row r="143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ht="18.75" customHeight="1">
      <c r="B144" s="283"/>
      <c r="C144" s="283"/>
      <c r="D144" s="283"/>
      <c r="E144" s="283"/>
      <c r="F144" s="320"/>
      <c r="G144" s="283"/>
      <c r="H144" s="283"/>
      <c r="I144" s="283"/>
      <c r="J144" s="283"/>
      <c r="K144" s="283"/>
    </row>
    <row r="145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ht="45" customHeight="1">
      <c r="B147" s="298"/>
      <c r="C147" s="299" t="s">
        <v>770</v>
      </c>
      <c r="D147" s="299"/>
      <c r="E147" s="299"/>
      <c r="F147" s="299"/>
      <c r="G147" s="299"/>
      <c r="H147" s="299"/>
      <c r="I147" s="299"/>
      <c r="J147" s="299"/>
      <c r="K147" s="300"/>
    </row>
    <row r="148" ht="17.25" customHeight="1">
      <c r="B148" s="298"/>
      <c r="C148" s="301" t="s">
        <v>705</v>
      </c>
      <c r="D148" s="301"/>
      <c r="E148" s="301"/>
      <c r="F148" s="301" t="s">
        <v>706</v>
      </c>
      <c r="G148" s="302"/>
      <c r="H148" s="301" t="s">
        <v>54</v>
      </c>
      <c r="I148" s="301" t="s">
        <v>57</v>
      </c>
      <c r="J148" s="301" t="s">
        <v>707</v>
      </c>
      <c r="K148" s="300"/>
    </row>
    <row r="149" ht="17.25" customHeight="1">
      <c r="B149" s="298"/>
      <c r="C149" s="303" t="s">
        <v>708</v>
      </c>
      <c r="D149" s="303"/>
      <c r="E149" s="303"/>
      <c r="F149" s="304" t="s">
        <v>709</v>
      </c>
      <c r="G149" s="305"/>
      <c r="H149" s="303"/>
      <c r="I149" s="303"/>
      <c r="J149" s="303" t="s">
        <v>710</v>
      </c>
      <c r="K149" s="300"/>
    </row>
    <row r="150" ht="5.25" customHeight="1">
      <c r="B150" s="309"/>
      <c r="C150" s="306"/>
      <c r="D150" s="306"/>
      <c r="E150" s="306"/>
      <c r="F150" s="306"/>
      <c r="G150" s="307"/>
      <c r="H150" s="306"/>
      <c r="I150" s="306"/>
      <c r="J150" s="306"/>
      <c r="K150" s="330"/>
    </row>
    <row r="151" ht="15" customHeight="1">
      <c r="B151" s="309"/>
      <c r="C151" s="334" t="s">
        <v>714</v>
      </c>
      <c r="D151" s="286"/>
      <c r="E151" s="286"/>
      <c r="F151" s="335" t="s">
        <v>711</v>
      </c>
      <c r="G151" s="286"/>
      <c r="H151" s="334" t="s">
        <v>751</v>
      </c>
      <c r="I151" s="334" t="s">
        <v>713</v>
      </c>
      <c r="J151" s="334">
        <v>120</v>
      </c>
      <c r="K151" s="330"/>
    </row>
    <row r="152" ht="15" customHeight="1">
      <c r="B152" s="309"/>
      <c r="C152" s="334" t="s">
        <v>760</v>
      </c>
      <c r="D152" s="286"/>
      <c r="E152" s="286"/>
      <c r="F152" s="335" t="s">
        <v>711</v>
      </c>
      <c r="G152" s="286"/>
      <c r="H152" s="334" t="s">
        <v>771</v>
      </c>
      <c r="I152" s="334" t="s">
        <v>713</v>
      </c>
      <c r="J152" s="334" t="s">
        <v>762</v>
      </c>
      <c r="K152" s="330"/>
    </row>
    <row r="153" ht="15" customHeight="1">
      <c r="B153" s="309"/>
      <c r="C153" s="334" t="s">
        <v>659</v>
      </c>
      <c r="D153" s="286"/>
      <c r="E153" s="286"/>
      <c r="F153" s="335" t="s">
        <v>711</v>
      </c>
      <c r="G153" s="286"/>
      <c r="H153" s="334" t="s">
        <v>772</v>
      </c>
      <c r="I153" s="334" t="s">
        <v>713</v>
      </c>
      <c r="J153" s="334" t="s">
        <v>762</v>
      </c>
      <c r="K153" s="330"/>
    </row>
    <row r="154" ht="15" customHeight="1">
      <c r="B154" s="309"/>
      <c r="C154" s="334" t="s">
        <v>716</v>
      </c>
      <c r="D154" s="286"/>
      <c r="E154" s="286"/>
      <c r="F154" s="335" t="s">
        <v>717</v>
      </c>
      <c r="G154" s="286"/>
      <c r="H154" s="334" t="s">
        <v>751</v>
      </c>
      <c r="I154" s="334" t="s">
        <v>713</v>
      </c>
      <c r="J154" s="334">
        <v>50</v>
      </c>
      <c r="K154" s="330"/>
    </row>
    <row r="155" ht="15" customHeight="1">
      <c r="B155" s="309"/>
      <c r="C155" s="334" t="s">
        <v>719</v>
      </c>
      <c r="D155" s="286"/>
      <c r="E155" s="286"/>
      <c r="F155" s="335" t="s">
        <v>711</v>
      </c>
      <c r="G155" s="286"/>
      <c r="H155" s="334" t="s">
        <v>751</v>
      </c>
      <c r="I155" s="334" t="s">
        <v>721</v>
      </c>
      <c r="J155" s="334"/>
      <c r="K155" s="330"/>
    </row>
    <row r="156" ht="15" customHeight="1">
      <c r="B156" s="309"/>
      <c r="C156" s="334" t="s">
        <v>730</v>
      </c>
      <c r="D156" s="286"/>
      <c r="E156" s="286"/>
      <c r="F156" s="335" t="s">
        <v>717</v>
      </c>
      <c r="G156" s="286"/>
      <c r="H156" s="334" t="s">
        <v>751</v>
      </c>
      <c r="I156" s="334" t="s">
        <v>713</v>
      </c>
      <c r="J156" s="334">
        <v>50</v>
      </c>
      <c r="K156" s="330"/>
    </row>
    <row r="157" ht="15" customHeight="1">
      <c r="B157" s="309"/>
      <c r="C157" s="334" t="s">
        <v>738</v>
      </c>
      <c r="D157" s="286"/>
      <c r="E157" s="286"/>
      <c r="F157" s="335" t="s">
        <v>717</v>
      </c>
      <c r="G157" s="286"/>
      <c r="H157" s="334" t="s">
        <v>751</v>
      </c>
      <c r="I157" s="334" t="s">
        <v>713</v>
      </c>
      <c r="J157" s="334">
        <v>50</v>
      </c>
      <c r="K157" s="330"/>
    </row>
    <row r="158" ht="15" customHeight="1">
      <c r="B158" s="309"/>
      <c r="C158" s="334" t="s">
        <v>736</v>
      </c>
      <c r="D158" s="286"/>
      <c r="E158" s="286"/>
      <c r="F158" s="335" t="s">
        <v>717</v>
      </c>
      <c r="G158" s="286"/>
      <c r="H158" s="334" t="s">
        <v>751</v>
      </c>
      <c r="I158" s="334" t="s">
        <v>713</v>
      </c>
      <c r="J158" s="334">
        <v>50</v>
      </c>
      <c r="K158" s="330"/>
    </row>
    <row r="159" ht="15" customHeight="1">
      <c r="B159" s="309"/>
      <c r="C159" s="334" t="s">
        <v>91</v>
      </c>
      <c r="D159" s="286"/>
      <c r="E159" s="286"/>
      <c r="F159" s="335" t="s">
        <v>711</v>
      </c>
      <c r="G159" s="286"/>
      <c r="H159" s="334" t="s">
        <v>773</v>
      </c>
      <c r="I159" s="334" t="s">
        <v>713</v>
      </c>
      <c r="J159" s="334" t="s">
        <v>774</v>
      </c>
      <c r="K159" s="330"/>
    </row>
    <row r="160" ht="15" customHeight="1">
      <c r="B160" s="309"/>
      <c r="C160" s="334" t="s">
        <v>775</v>
      </c>
      <c r="D160" s="286"/>
      <c r="E160" s="286"/>
      <c r="F160" s="335" t="s">
        <v>711</v>
      </c>
      <c r="G160" s="286"/>
      <c r="H160" s="334" t="s">
        <v>776</v>
      </c>
      <c r="I160" s="334" t="s">
        <v>746</v>
      </c>
      <c r="J160" s="334"/>
      <c r="K160" s="330"/>
    </row>
    <row r="161" ht="15" customHeight="1">
      <c r="B161" s="336"/>
      <c r="C161" s="318"/>
      <c r="D161" s="318"/>
      <c r="E161" s="318"/>
      <c r="F161" s="318"/>
      <c r="G161" s="318"/>
      <c r="H161" s="318"/>
      <c r="I161" s="318"/>
      <c r="J161" s="318"/>
      <c r="K161" s="337"/>
    </row>
    <row r="162" ht="18.75" customHeight="1">
      <c r="B162" s="283"/>
      <c r="C162" s="286"/>
      <c r="D162" s="286"/>
      <c r="E162" s="286"/>
      <c r="F162" s="308"/>
      <c r="G162" s="286"/>
      <c r="H162" s="286"/>
      <c r="I162" s="286"/>
      <c r="J162" s="286"/>
      <c r="K162" s="283"/>
    </row>
    <row r="163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ht="45" customHeight="1">
      <c r="B165" s="276"/>
      <c r="C165" s="277" t="s">
        <v>777</v>
      </c>
      <c r="D165" s="277"/>
      <c r="E165" s="277"/>
      <c r="F165" s="277"/>
      <c r="G165" s="277"/>
      <c r="H165" s="277"/>
      <c r="I165" s="277"/>
      <c r="J165" s="277"/>
      <c r="K165" s="278"/>
    </row>
    <row r="166" ht="17.25" customHeight="1">
      <c r="B166" s="276"/>
      <c r="C166" s="301" t="s">
        <v>705</v>
      </c>
      <c r="D166" s="301"/>
      <c r="E166" s="301"/>
      <c r="F166" s="301" t="s">
        <v>706</v>
      </c>
      <c r="G166" s="338"/>
      <c r="H166" s="339" t="s">
        <v>54</v>
      </c>
      <c r="I166" s="339" t="s">
        <v>57</v>
      </c>
      <c r="J166" s="301" t="s">
        <v>707</v>
      </c>
      <c r="K166" s="278"/>
    </row>
    <row r="167" ht="17.25" customHeight="1">
      <c r="B167" s="279"/>
      <c r="C167" s="303" t="s">
        <v>708</v>
      </c>
      <c r="D167" s="303"/>
      <c r="E167" s="303"/>
      <c r="F167" s="304" t="s">
        <v>709</v>
      </c>
      <c r="G167" s="340"/>
      <c r="H167" s="341"/>
      <c r="I167" s="341"/>
      <c r="J167" s="303" t="s">
        <v>710</v>
      </c>
      <c r="K167" s="281"/>
    </row>
    <row r="168" ht="5.25" customHeight="1">
      <c r="B168" s="309"/>
      <c r="C168" s="306"/>
      <c r="D168" s="306"/>
      <c r="E168" s="306"/>
      <c r="F168" s="306"/>
      <c r="G168" s="307"/>
      <c r="H168" s="306"/>
      <c r="I168" s="306"/>
      <c r="J168" s="306"/>
      <c r="K168" s="330"/>
    </row>
    <row r="169" ht="15" customHeight="1">
      <c r="B169" s="309"/>
      <c r="C169" s="286" t="s">
        <v>714</v>
      </c>
      <c r="D169" s="286"/>
      <c r="E169" s="286"/>
      <c r="F169" s="308" t="s">
        <v>711</v>
      </c>
      <c r="G169" s="286"/>
      <c r="H169" s="286" t="s">
        <v>751</v>
      </c>
      <c r="I169" s="286" t="s">
        <v>713</v>
      </c>
      <c r="J169" s="286">
        <v>120</v>
      </c>
      <c r="K169" s="330"/>
    </row>
    <row r="170" ht="15" customHeight="1">
      <c r="B170" s="309"/>
      <c r="C170" s="286" t="s">
        <v>760</v>
      </c>
      <c r="D170" s="286"/>
      <c r="E170" s="286"/>
      <c r="F170" s="308" t="s">
        <v>711</v>
      </c>
      <c r="G170" s="286"/>
      <c r="H170" s="286" t="s">
        <v>761</v>
      </c>
      <c r="I170" s="286" t="s">
        <v>713</v>
      </c>
      <c r="J170" s="286" t="s">
        <v>762</v>
      </c>
      <c r="K170" s="330"/>
    </row>
    <row r="171" ht="15" customHeight="1">
      <c r="B171" s="309"/>
      <c r="C171" s="286" t="s">
        <v>659</v>
      </c>
      <c r="D171" s="286"/>
      <c r="E171" s="286"/>
      <c r="F171" s="308" t="s">
        <v>711</v>
      </c>
      <c r="G171" s="286"/>
      <c r="H171" s="286" t="s">
        <v>778</v>
      </c>
      <c r="I171" s="286" t="s">
        <v>713</v>
      </c>
      <c r="J171" s="286" t="s">
        <v>762</v>
      </c>
      <c r="K171" s="330"/>
    </row>
    <row r="172" ht="15" customHeight="1">
      <c r="B172" s="309"/>
      <c r="C172" s="286" t="s">
        <v>716</v>
      </c>
      <c r="D172" s="286"/>
      <c r="E172" s="286"/>
      <c r="F172" s="308" t="s">
        <v>717</v>
      </c>
      <c r="G172" s="286"/>
      <c r="H172" s="286" t="s">
        <v>778</v>
      </c>
      <c r="I172" s="286" t="s">
        <v>713</v>
      </c>
      <c r="J172" s="286">
        <v>50</v>
      </c>
      <c r="K172" s="330"/>
    </row>
    <row r="173" ht="15" customHeight="1">
      <c r="B173" s="309"/>
      <c r="C173" s="286" t="s">
        <v>719</v>
      </c>
      <c r="D173" s="286"/>
      <c r="E173" s="286"/>
      <c r="F173" s="308" t="s">
        <v>711</v>
      </c>
      <c r="G173" s="286"/>
      <c r="H173" s="286" t="s">
        <v>778</v>
      </c>
      <c r="I173" s="286" t="s">
        <v>721</v>
      </c>
      <c r="J173" s="286"/>
      <c r="K173" s="330"/>
    </row>
    <row r="174" ht="15" customHeight="1">
      <c r="B174" s="309"/>
      <c r="C174" s="286" t="s">
        <v>730</v>
      </c>
      <c r="D174" s="286"/>
      <c r="E174" s="286"/>
      <c r="F174" s="308" t="s">
        <v>717</v>
      </c>
      <c r="G174" s="286"/>
      <c r="H174" s="286" t="s">
        <v>778</v>
      </c>
      <c r="I174" s="286" t="s">
        <v>713</v>
      </c>
      <c r="J174" s="286">
        <v>50</v>
      </c>
      <c r="K174" s="330"/>
    </row>
    <row r="175" ht="15" customHeight="1">
      <c r="B175" s="309"/>
      <c r="C175" s="286" t="s">
        <v>738</v>
      </c>
      <c r="D175" s="286"/>
      <c r="E175" s="286"/>
      <c r="F175" s="308" t="s">
        <v>717</v>
      </c>
      <c r="G175" s="286"/>
      <c r="H175" s="286" t="s">
        <v>778</v>
      </c>
      <c r="I175" s="286" t="s">
        <v>713</v>
      </c>
      <c r="J175" s="286">
        <v>50</v>
      </c>
      <c r="K175" s="330"/>
    </row>
    <row r="176" ht="15" customHeight="1">
      <c r="B176" s="309"/>
      <c r="C176" s="286" t="s">
        <v>736</v>
      </c>
      <c r="D176" s="286"/>
      <c r="E176" s="286"/>
      <c r="F176" s="308" t="s">
        <v>717</v>
      </c>
      <c r="G176" s="286"/>
      <c r="H176" s="286" t="s">
        <v>778</v>
      </c>
      <c r="I176" s="286" t="s">
        <v>713</v>
      </c>
      <c r="J176" s="286">
        <v>50</v>
      </c>
      <c r="K176" s="330"/>
    </row>
    <row r="177" ht="15" customHeight="1">
      <c r="B177" s="309"/>
      <c r="C177" s="286" t="s">
        <v>104</v>
      </c>
      <c r="D177" s="286"/>
      <c r="E177" s="286"/>
      <c r="F177" s="308" t="s">
        <v>711</v>
      </c>
      <c r="G177" s="286"/>
      <c r="H177" s="286" t="s">
        <v>779</v>
      </c>
      <c r="I177" s="286" t="s">
        <v>780</v>
      </c>
      <c r="J177" s="286"/>
      <c r="K177" s="330"/>
    </row>
    <row r="178" ht="15" customHeight="1">
      <c r="B178" s="309"/>
      <c r="C178" s="286" t="s">
        <v>57</v>
      </c>
      <c r="D178" s="286"/>
      <c r="E178" s="286"/>
      <c r="F178" s="308" t="s">
        <v>711</v>
      </c>
      <c r="G178" s="286"/>
      <c r="H178" s="286" t="s">
        <v>781</v>
      </c>
      <c r="I178" s="286" t="s">
        <v>782</v>
      </c>
      <c r="J178" s="286">
        <v>1</v>
      </c>
      <c r="K178" s="330"/>
    </row>
    <row r="179" ht="15" customHeight="1">
      <c r="B179" s="309"/>
      <c r="C179" s="286" t="s">
        <v>53</v>
      </c>
      <c r="D179" s="286"/>
      <c r="E179" s="286"/>
      <c r="F179" s="308" t="s">
        <v>711</v>
      </c>
      <c r="G179" s="286"/>
      <c r="H179" s="286" t="s">
        <v>783</v>
      </c>
      <c r="I179" s="286" t="s">
        <v>713</v>
      </c>
      <c r="J179" s="286">
        <v>20</v>
      </c>
      <c r="K179" s="330"/>
    </row>
    <row r="180" ht="15" customHeight="1">
      <c r="B180" s="309"/>
      <c r="C180" s="286" t="s">
        <v>54</v>
      </c>
      <c r="D180" s="286"/>
      <c r="E180" s="286"/>
      <c r="F180" s="308" t="s">
        <v>711</v>
      </c>
      <c r="G180" s="286"/>
      <c r="H180" s="286" t="s">
        <v>784</v>
      </c>
      <c r="I180" s="286" t="s">
        <v>713</v>
      </c>
      <c r="J180" s="286">
        <v>255</v>
      </c>
      <c r="K180" s="330"/>
    </row>
    <row r="181" ht="15" customHeight="1">
      <c r="B181" s="309"/>
      <c r="C181" s="286" t="s">
        <v>105</v>
      </c>
      <c r="D181" s="286"/>
      <c r="E181" s="286"/>
      <c r="F181" s="308" t="s">
        <v>711</v>
      </c>
      <c r="G181" s="286"/>
      <c r="H181" s="286" t="s">
        <v>675</v>
      </c>
      <c r="I181" s="286" t="s">
        <v>713</v>
      </c>
      <c r="J181" s="286">
        <v>10</v>
      </c>
      <c r="K181" s="330"/>
    </row>
    <row r="182" ht="15" customHeight="1">
      <c r="B182" s="309"/>
      <c r="C182" s="286" t="s">
        <v>106</v>
      </c>
      <c r="D182" s="286"/>
      <c r="E182" s="286"/>
      <c r="F182" s="308" t="s">
        <v>711</v>
      </c>
      <c r="G182" s="286"/>
      <c r="H182" s="286" t="s">
        <v>785</v>
      </c>
      <c r="I182" s="286" t="s">
        <v>746</v>
      </c>
      <c r="J182" s="286"/>
      <c r="K182" s="330"/>
    </row>
    <row r="183" ht="15" customHeight="1">
      <c r="B183" s="309"/>
      <c r="C183" s="286" t="s">
        <v>786</v>
      </c>
      <c r="D183" s="286"/>
      <c r="E183" s="286"/>
      <c r="F183" s="308" t="s">
        <v>711</v>
      </c>
      <c r="G183" s="286"/>
      <c r="H183" s="286" t="s">
        <v>787</v>
      </c>
      <c r="I183" s="286" t="s">
        <v>746</v>
      </c>
      <c r="J183" s="286"/>
      <c r="K183" s="330"/>
    </row>
    <row r="184" ht="15" customHeight="1">
      <c r="B184" s="309"/>
      <c r="C184" s="286" t="s">
        <v>775</v>
      </c>
      <c r="D184" s="286"/>
      <c r="E184" s="286"/>
      <c r="F184" s="308" t="s">
        <v>711</v>
      </c>
      <c r="G184" s="286"/>
      <c r="H184" s="286" t="s">
        <v>788</v>
      </c>
      <c r="I184" s="286" t="s">
        <v>746</v>
      </c>
      <c r="J184" s="286"/>
      <c r="K184" s="330"/>
    </row>
    <row r="185" ht="15" customHeight="1">
      <c r="B185" s="309"/>
      <c r="C185" s="286" t="s">
        <v>108</v>
      </c>
      <c r="D185" s="286"/>
      <c r="E185" s="286"/>
      <c r="F185" s="308" t="s">
        <v>717</v>
      </c>
      <c r="G185" s="286"/>
      <c r="H185" s="286" t="s">
        <v>789</v>
      </c>
      <c r="I185" s="286" t="s">
        <v>713</v>
      </c>
      <c r="J185" s="286">
        <v>50</v>
      </c>
      <c r="K185" s="330"/>
    </row>
    <row r="186" ht="15" customHeight="1">
      <c r="B186" s="309"/>
      <c r="C186" s="286" t="s">
        <v>790</v>
      </c>
      <c r="D186" s="286"/>
      <c r="E186" s="286"/>
      <c r="F186" s="308" t="s">
        <v>717</v>
      </c>
      <c r="G186" s="286"/>
      <c r="H186" s="286" t="s">
        <v>791</v>
      </c>
      <c r="I186" s="286" t="s">
        <v>792</v>
      </c>
      <c r="J186" s="286"/>
      <c r="K186" s="330"/>
    </row>
    <row r="187" ht="15" customHeight="1">
      <c r="B187" s="309"/>
      <c r="C187" s="286" t="s">
        <v>793</v>
      </c>
      <c r="D187" s="286"/>
      <c r="E187" s="286"/>
      <c r="F187" s="308" t="s">
        <v>717</v>
      </c>
      <c r="G187" s="286"/>
      <c r="H187" s="286" t="s">
        <v>794</v>
      </c>
      <c r="I187" s="286" t="s">
        <v>792</v>
      </c>
      <c r="J187" s="286"/>
      <c r="K187" s="330"/>
    </row>
    <row r="188" ht="15" customHeight="1">
      <c r="B188" s="309"/>
      <c r="C188" s="286" t="s">
        <v>795</v>
      </c>
      <c r="D188" s="286"/>
      <c r="E188" s="286"/>
      <c r="F188" s="308" t="s">
        <v>717</v>
      </c>
      <c r="G188" s="286"/>
      <c r="H188" s="286" t="s">
        <v>796</v>
      </c>
      <c r="I188" s="286" t="s">
        <v>792</v>
      </c>
      <c r="J188" s="286"/>
      <c r="K188" s="330"/>
    </row>
    <row r="189" ht="15" customHeight="1">
      <c r="B189" s="309"/>
      <c r="C189" s="342" t="s">
        <v>797</v>
      </c>
      <c r="D189" s="286"/>
      <c r="E189" s="286"/>
      <c r="F189" s="308" t="s">
        <v>717</v>
      </c>
      <c r="G189" s="286"/>
      <c r="H189" s="286" t="s">
        <v>798</v>
      </c>
      <c r="I189" s="286" t="s">
        <v>799</v>
      </c>
      <c r="J189" s="343" t="s">
        <v>800</v>
      </c>
      <c r="K189" s="330"/>
    </row>
    <row r="190" ht="15" customHeight="1">
      <c r="B190" s="309"/>
      <c r="C190" s="293" t="s">
        <v>42</v>
      </c>
      <c r="D190" s="286"/>
      <c r="E190" s="286"/>
      <c r="F190" s="308" t="s">
        <v>711</v>
      </c>
      <c r="G190" s="286"/>
      <c r="H190" s="283" t="s">
        <v>801</v>
      </c>
      <c r="I190" s="286" t="s">
        <v>802</v>
      </c>
      <c r="J190" s="286"/>
      <c r="K190" s="330"/>
    </row>
    <row r="191" ht="15" customHeight="1">
      <c r="B191" s="309"/>
      <c r="C191" s="293" t="s">
        <v>803</v>
      </c>
      <c r="D191" s="286"/>
      <c r="E191" s="286"/>
      <c r="F191" s="308" t="s">
        <v>711</v>
      </c>
      <c r="G191" s="286"/>
      <c r="H191" s="286" t="s">
        <v>804</v>
      </c>
      <c r="I191" s="286" t="s">
        <v>746</v>
      </c>
      <c r="J191" s="286"/>
      <c r="K191" s="330"/>
    </row>
    <row r="192" ht="15" customHeight="1">
      <c r="B192" s="309"/>
      <c r="C192" s="293" t="s">
        <v>805</v>
      </c>
      <c r="D192" s="286"/>
      <c r="E192" s="286"/>
      <c r="F192" s="308" t="s">
        <v>711</v>
      </c>
      <c r="G192" s="286"/>
      <c r="H192" s="286" t="s">
        <v>806</v>
      </c>
      <c r="I192" s="286" t="s">
        <v>746</v>
      </c>
      <c r="J192" s="286"/>
      <c r="K192" s="330"/>
    </row>
    <row r="193" ht="15" customHeight="1">
      <c r="B193" s="309"/>
      <c r="C193" s="293" t="s">
        <v>807</v>
      </c>
      <c r="D193" s="286"/>
      <c r="E193" s="286"/>
      <c r="F193" s="308" t="s">
        <v>717</v>
      </c>
      <c r="G193" s="286"/>
      <c r="H193" s="286" t="s">
        <v>808</v>
      </c>
      <c r="I193" s="286" t="s">
        <v>746</v>
      </c>
      <c r="J193" s="286"/>
      <c r="K193" s="330"/>
    </row>
    <row r="194" ht="15" customHeight="1">
      <c r="B194" s="336"/>
      <c r="C194" s="344"/>
      <c r="D194" s="318"/>
      <c r="E194" s="318"/>
      <c r="F194" s="318"/>
      <c r="G194" s="318"/>
      <c r="H194" s="318"/>
      <c r="I194" s="318"/>
      <c r="J194" s="318"/>
      <c r="K194" s="337"/>
    </row>
    <row r="195" ht="18.75" customHeight="1">
      <c r="B195" s="283"/>
      <c r="C195" s="286"/>
      <c r="D195" s="286"/>
      <c r="E195" s="286"/>
      <c r="F195" s="308"/>
      <c r="G195" s="286"/>
      <c r="H195" s="286"/>
      <c r="I195" s="286"/>
      <c r="J195" s="286"/>
      <c r="K195" s="283"/>
    </row>
    <row r="196" ht="18.75" customHeight="1">
      <c r="B196" s="283"/>
      <c r="C196" s="286"/>
      <c r="D196" s="286"/>
      <c r="E196" s="286"/>
      <c r="F196" s="308"/>
      <c r="G196" s="286"/>
      <c r="H196" s="286"/>
      <c r="I196" s="286"/>
      <c r="J196" s="286"/>
      <c r="K196" s="283"/>
    </row>
    <row r="197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ht="21">
      <c r="B199" s="276"/>
      <c r="C199" s="277" t="s">
        <v>809</v>
      </c>
      <c r="D199" s="277"/>
      <c r="E199" s="277"/>
      <c r="F199" s="277"/>
      <c r="G199" s="277"/>
      <c r="H199" s="277"/>
      <c r="I199" s="277"/>
      <c r="J199" s="277"/>
      <c r="K199" s="278"/>
    </row>
    <row r="200" ht="25.5" customHeight="1">
      <c r="B200" s="276"/>
      <c r="C200" s="345" t="s">
        <v>810</v>
      </c>
      <c r="D200" s="345"/>
      <c r="E200" s="345"/>
      <c r="F200" s="345" t="s">
        <v>811</v>
      </c>
      <c r="G200" s="346"/>
      <c r="H200" s="345" t="s">
        <v>812</v>
      </c>
      <c r="I200" s="345"/>
      <c r="J200" s="345"/>
      <c r="K200" s="278"/>
    </row>
    <row r="201" ht="5.25" customHeight="1">
      <c r="B201" s="309"/>
      <c r="C201" s="306"/>
      <c r="D201" s="306"/>
      <c r="E201" s="306"/>
      <c r="F201" s="306"/>
      <c r="G201" s="286"/>
      <c r="H201" s="306"/>
      <c r="I201" s="306"/>
      <c r="J201" s="306"/>
      <c r="K201" s="330"/>
    </row>
    <row r="202" ht="15" customHeight="1">
      <c r="B202" s="309"/>
      <c r="C202" s="286" t="s">
        <v>802</v>
      </c>
      <c r="D202" s="286"/>
      <c r="E202" s="286"/>
      <c r="F202" s="308" t="s">
        <v>43</v>
      </c>
      <c r="G202" s="286"/>
      <c r="H202" s="286" t="s">
        <v>813</v>
      </c>
      <c r="I202" s="286"/>
      <c r="J202" s="286"/>
      <c r="K202" s="330"/>
    </row>
    <row r="203" ht="15" customHeight="1">
      <c r="B203" s="309"/>
      <c r="C203" s="315"/>
      <c r="D203" s="286"/>
      <c r="E203" s="286"/>
      <c r="F203" s="308" t="s">
        <v>44</v>
      </c>
      <c r="G203" s="286"/>
      <c r="H203" s="286" t="s">
        <v>814</v>
      </c>
      <c r="I203" s="286"/>
      <c r="J203" s="286"/>
      <c r="K203" s="330"/>
    </row>
    <row r="204" ht="15" customHeight="1">
      <c r="B204" s="309"/>
      <c r="C204" s="315"/>
      <c r="D204" s="286"/>
      <c r="E204" s="286"/>
      <c r="F204" s="308" t="s">
        <v>47</v>
      </c>
      <c r="G204" s="286"/>
      <c r="H204" s="286" t="s">
        <v>815</v>
      </c>
      <c r="I204" s="286"/>
      <c r="J204" s="286"/>
      <c r="K204" s="330"/>
    </row>
    <row r="205" ht="15" customHeight="1">
      <c r="B205" s="309"/>
      <c r="C205" s="286"/>
      <c r="D205" s="286"/>
      <c r="E205" s="286"/>
      <c r="F205" s="308" t="s">
        <v>45</v>
      </c>
      <c r="G205" s="286"/>
      <c r="H205" s="286" t="s">
        <v>816</v>
      </c>
      <c r="I205" s="286"/>
      <c r="J205" s="286"/>
      <c r="K205" s="330"/>
    </row>
    <row r="206" ht="15" customHeight="1">
      <c r="B206" s="309"/>
      <c r="C206" s="286"/>
      <c r="D206" s="286"/>
      <c r="E206" s="286"/>
      <c r="F206" s="308" t="s">
        <v>46</v>
      </c>
      <c r="G206" s="286"/>
      <c r="H206" s="286" t="s">
        <v>817</v>
      </c>
      <c r="I206" s="286"/>
      <c r="J206" s="286"/>
      <c r="K206" s="330"/>
    </row>
    <row r="207" ht="15" customHeight="1">
      <c r="B207" s="309"/>
      <c r="C207" s="286"/>
      <c r="D207" s="286"/>
      <c r="E207" s="286"/>
      <c r="F207" s="308"/>
      <c r="G207" s="286"/>
      <c r="H207" s="286"/>
      <c r="I207" s="286"/>
      <c r="J207" s="286"/>
      <c r="K207" s="330"/>
    </row>
    <row r="208" ht="15" customHeight="1">
      <c r="B208" s="309"/>
      <c r="C208" s="286" t="s">
        <v>758</v>
      </c>
      <c r="D208" s="286"/>
      <c r="E208" s="286"/>
      <c r="F208" s="308" t="s">
        <v>79</v>
      </c>
      <c r="G208" s="286"/>
      <c r="H208" s="286" t="s">
        <v>818</v>
      </c>
      <c r="I208" s="286"/>
      <c r="J208" s="286"/>
      <c r="K208" s="330"/>
    </row>
    <row r="209" ht="15" customHeight="1">
      <c r="B209" s="309"/>
      <c r="C209" s="315"/>
      <c r="D209" s="286"/>
      <c r="E209" s="286"/>
      <c r="F209" s="308" t="s">
        <v>653</v>
      </c>
      <c r="G209" s="286"/>
      <c r="H209" s="286" t="s">
        <v>654</v>
      </c>
      <c r="I209" s="286"/>
      <c r="J209" s="286"/>
      <c r="K209" s="330"/>
    </row>
    <row r="210" ht="15" customHeight="1">
      <c r="B210" s="309"/>
      <c r="C210" s="286"/>
      <c r="D210" s="286"/>
      <c r="E210" s="286"/>
      <c r="F210" s="308" t="s">
        <v>651</v>
      </c>
      <c r="G210" s="286"/>
      <c r="H210" s="286" t="s">
        <v>819</v>
      </c>
      <c r="I210" s="286"/>
      <c r="J210" s="286"/>
      <c r="K210" s="330"/>
    </row>
    <row r="211" ht="15" customHeight="1">
      <c r="B211" s="347"/>
      <c r="C211" s="315"/>
      <c r="D211" s="315"/>
      <c r="E211" s="315"/>
      <c r="F211" s="308" t="s">
        <v>655</v>
      </c>
      <c r="G211" s="293"/>
      <c r="H211" s="334" t="s">
        <v>656</v>
      </c>
      <c r="I211" s="334"/>
      <c r="J211" s="334"/>
      <c r="K211" s="348"/>
    </row>
    <row r="212" ht="15" customHeight="1">
      <c r="B212" s="347"/>
      <c r="C212" s="315"/>
      <c r="D212" s="315"/>
      <c r="E212" s="315"/>
      <c r="F212" s="308" t="s">
        <v>657</v>
      </c>
      <c r="G212" s="293"/>
      <c r="H212" s="334" t="s">
        <v>820</v>
      </c>
      <c r="I212" s="334"/>
      <c r="J212" s="334"/>
      <c r="K212" s="348"/>
    </row>
    <row r="213" ht="15" customHeight="1">
      <c r="B213" s="347"/>
      <c r="C213" s="315"/>
      <c r="D213" s="315"/>
      <c r="E213" s="315"/>
      <c r="F213" s="349"/>
      <c r="G213" s="293"/>
      <c r="H213" s="350"/>
      <c r="I213" s="350"/>
      <c r="J213" s="350"/>
      <c r="K213" s="348"/>
    </row>
    <row r="214" ht="15" customHeight="1">
      <c r="B214" s="347"/>
      <c r="C214" s="286" t="s">
        <v>782</v>
      </c>
      <c r="D214" s="315"/>
      <c r="E214" s="315"/>
      <c r="F214" s="308">
        <v>1</v>
      </c>
      <c r="G214" s="293"/>
      <c r="H214" s="334" t="s">
        <v>821</v>
      </c>
      <c r="I214" s="334"/>
      <c r="J214" s="334"/>
      <c r="K214" s="348"/>
    </row>
    <row r="215" ht="15" customHeight="1">
      <c r="B215" s="347"/>
      <c r="C215" s="315"/>
      <c r="D215" s="315"/>
      <c r="E215" s="315"/>
      <c r="F215" s="308">
        <v>2</v>
      </c>
      <c r="G215" s="293"/>
      <c r="H215" s="334" t="s">
        <v>822</v>
      </c>
      <c r="I215" s="334"/>
      <c r="J215" s="334"/>
      <c r="K215" s="348"/>
    </row>
    <row r="216" ht="15" customHeight="1">
      <c r="B216" s="347"/>
      <c r="C216" s="315"/>
      <c r="D216" s="315"/>
      <c r="E216" s="315"/>
      <c r="F216" s="308">
        <v>3</v>
      </c>
      <c r="G216" s="293"/>
      <c r="H216" s="334" t="s">
        <v>823</v>
      </c>
      <c r="I216" s="334"/>
      <c r="J216" s="334"/>
      <c r="K216" s="348"/>
    </row>
    <row r="217" ht="15" customHeight="1">
      <c r="B217" s="347"/>
      <c r="C217" s="315"/>
      <c r="D217" s="315"/>
      <c r="E217" s="315"/>
      <c r="F217" s="308">
        <v>4</v>
      </c>
      <c r="G217" s="293"/>
      <c r="H217" s="334" t="s">
        <v>824</v>
      </c>
      <c r="I217" s="334"/>
      <c r="J217" s="334"/>
      <c r="K217" s="348"/>
    </row>
    <row r="218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2019-12-09T13:34:45Z</dcterms:created>
  <dcterms:modified xsi:type="dcterms:W3CDTF">2019-12-09T13:34:54Z</dcterms:modified>
</cp:coreProperties>
</file>