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SQL\Export\"/>
    </mc:Choice>
  </mc:AlternateContent>
  <bookViews>
    <workbookView xWindow="0" yWindow="0" windowWidth="0" windowHeight="0"/>
  </bookViews>
  <sheets>
    <sheet name="Rekapitulace stavby" sheetId="1" r:id="rId1"/>
    <sheet name="D1.01 - Stavební část" sheetId="2" r:id="rId2"/>
    <sheet name="VRN - Vedlejší rozpočtové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'D1.01 - Stavební část'!$C$127:$K$734</definedName>
    <definedName name="_xlnm.Print_Area" localSheetId="1">'D1.01 - Stavební část'!$C$4:$J$76,'D1.01 - Stavební část'!$C$82:$J$109,'D1.01 - Stavební část'!$C$115:$K$734</definedName>
    <definedName name="_xlnm.Print_Titles" localSheetId="1">'D1.01 - Stavební část'!$127:$127</definedName>
    <definedName name="_xlnm._FilterDatabase" localSheetId="2" hidden="1">'VRN - Vedlejší rozpočtové...'!$C$119:$K$250</definedName>
    <definedName name="_xlnm.Print_Area" localSheetId="2">'VRN - Vedlejší rozpočtové...'!$C$4:$J$76,'VRN - Vedlejší rozpočtové...'!$C$82:$J$101,'VRN - Vedlejší rozpočtové...'!$C$107:$K$250</definedName>
    <definedName name="_xlnm.Print_Titles" localSheetId="2">'VRN - Vedlejší rozpočtové...'!$119:$119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44"/>
  <c r="BH244"/>
  <c r="BG244"/>
  <c r="BF244"/>
  <c r="T244"/>
  <c r="T234"/>
  <c r="R244"/>
  <c r="R234"/>
  <c r="P244"/>
  <c r="P234"/>
  <c r="BI235"/>
  <c r="BH235"/>
  <c r="BG235"/>
  <c r="BF235"/>
  <c r="T235"/>
  <c r="R235"/>
  <c r="P235"/>
  <c r="BI225"/>
  <c r="BH225"/>
  <c r="BG225"/>
  <c r="BF225"/>
  <c r="T225"/>
  <c r="R225"/>
  <c r="P225"/>
  <c r="BI213"/>
  <c r="BH213"/>
  <c r="BG213"/>
  <c r="BF213"/>
  <c r="T213"/>
  <c r="R213"/>
  <c r="P213"/>
  <c r="BI206"/>
  <c r="BH206"/>
  <c r="BG206"/>
  <c r="BF206"/>
  <c r="T206"/>
  <c r="R206"/>
  <c r="P206"/>
  <c r="BI194"/>
  <c r="BH194"/>
  <c r="BG194"/>
  <c r="BF194"/>
  <c r="T194"/>
  <c r="R194"/>
  <c r="P194"/>
  <c r="BI180"/>
  <c r="BH180"/>
  <c r="BG180"/>
  <c r="BF180"/>
  <c r="T180"/>
  <c r="R180"/>
  <c r="P180"/>
  <c r="BI171"/>
  <c r="BH171"/>
  <c r="BG171"/>
  <c r="BF171"/>
  <c r="T171"/>
  <c r="R171"/>
  <c r="P171"/>
  <c r="BI156"/>
  <c r="BH156"/>
  <c r="BG156"/>
  <c r="BF156"/>
  <c r="T156"/>
  <c r="R156"/>
  <c r="P156"/>
  <c r="BI146"/>
  <c r="BH146"/>
  <c r="BG146"/>
  <c r="BF146"/>
  <c r="T146"/>
  <c r="R146"/>
  <c r="P146"/>
  <c r="BI136"/>
  <c r="BH136"/>
  <c r="BG136"/>
  <c r="BF136"/>
  <c r="T136"/>
  <c r="T121"/>
  <c r="R136"/>
  <c r="R121"/>
  <c r="P136"/>
  <c r="P121"/>
  <c r="BI122"/>
  <c r="BH122"/>
  <c r="BG122"/>
  <c r="BF122"/>
  <c r="T122"/>
  <c r="R122"/>
  <c r="P122"/>
  <c r="J117"/>
  <c r="J116"/>
  <c r="F114"/>
  <c r="E112"/>
  <c r="J92"/>
  <c r="J91"/>
  <c r="F89"/>
  <c r="E87"/>
  <c r="J18"/>
  <c r="E18"/>
  <c r="F92"/>
  <c r="J17"/>
  <c r="J15"/>
  <c r="E15"/>
  <c r="F116"/>
  <c r="J14"/>
  <c r="J12"/>
  <c r="J114"/>
  <c r="E7"/>
  <c r="E110"/>
  <c i="2" r="J37"/>
  <c r="J36"/>
  <c i="1" r="AY95"/>
  <c i="2" r="J35"/>
  <c i="1" r="AX95"/>
  <c i="2" r="BI734"/>
  <c r="BH734"/>
  <c r="BG734"/>
  <c r="BF734"/>
  <c r="T734"/>
  <c r="T733"/>
  <c r="R734"/>
  <c r="R733"/>
  <c r="P734"/>
  <c r="P733"/>
  <c r="BI726"/>
  <c r="BH726"/>
  <c r="BG726"/>
  <c r="BF726"/>
  <c r="T726"/>
  <c r="R726"/>
  <c r="P726"/>
  <c r="BI716"/>
  <c r="BH716"/>
  <c r="BG716"/>
  <c r="BF716"/>
  <c r="T716"/>
  <c r="R716"/>
  <c r="P716"/>
  <c r="BI709"/>
  <c r="BH709"/>
  <c r="BG709"/>
  <c r="BF709"/>
  <c r="T709"/>
  <c r="R709"/>
  <c r="P709"/>
  <c r="BI701"/>
  <c r="BH701"/>
  <c r="BG701"/>
  <c r="BF701"/>
  <c r="T701"/>
  <c r="R701"/>
  <c r="P701"/>
  <c r="BI694"/>
  <c r="BH694"/>
  <c r="BG694"/>
  <c r="BF694"/>
  <c r="T694"/>
  <c r="R694"/>
  <c r="P694"/>
  <c r="BI686"/>
  <c r="BH686"/>
  <c r="BG686"/>
  <c r="BF686"/>
  <c r="T686"/>
  <c r="R686"/>
  <c r="P686"/>
  <c r="BI678"/>
  <c r="BH678"/>
  <c r="BG678"/>
  <c r="BF678"/>
  <c r="T678"/>
  <c r="R678"/>
  <c r="P678"/>
  <c r="BI671"/>
  <c r="BH671"/>
  <c r="BG671"/>
  <c r="BF671"/>
  <c r="T671"/>
  <c r="R671"/>
  <c r="P671"/>
  <c r="BI664"/>
  <c r="BH664"/>
  <c r="BG664"/>
  <c r="BF664"/>
  <c r="T664"/>
  <c r="R664"/>
  <c r="P664"/>
  <c r="BI656"/>
  <c r="BH656"/>
  <c r="BG656"/>
  <c r="BF656"/>
  <c r="T656"/>
  <c r="R656"/>
  <c r="P656"/>
  <c r="BI648"/>
  <c r="BH648"/>
  <c r="BG648"/>
  <c r="BF648"/>
  <c r="T648"/>
  <c r="R648"/>
  <c r="P648"/>
  <c r="BI642"/>
  <c r="BH642"/>
  <c r="BG642"/>
  <c r="BF642"/>
  <c r="T642"/>
  <c r="R642"/>
  <c r="P642"/>
  <c r="BI640"/>
  <c r="BH640"/>
  <c r="BG640"/>
  <c r="BF640"/>
  <c r="T640"/>
  <c r="R640"/>
  <c r="P640"/>
  <c r="BI634"/>
  <c r="BH634"/>
  <c r="BG634"/>
  <c r="BF634"/>
  <c r="T634"/>
  <c r="R634"/>
  <c r="P634"/>
  <c r="BI628"/>
  <c r="BH628"/>
  <c r="BG628"/>
  <c r="BF628"/>
  <c r="T628"/>
  <c r="R628"/>
  <c r="P628"/>
  <c r="BI622"/>
  <c r="BH622"/>
  <c r="BG622"/>
  <c r="BF622"/>
  <c r="T622"/>
  <c r="R622"/>
  <c r="P622"/>
  <c r="BI621"/>
  <c r="BH621"/>
  <c r="BG621"/>
  <c r="BF621"/>
  <c r="T621"/>
  <c r="R621"/>
  <c r="P621"/>
  <c r="BI615"/>
  <c r="BH615"/>
  <c r="BG615"/>
  <c r="BF615"/>
  <c r="T615"/>
  <c r="R615"/>
  <c r="P615"/>
  <c r="BI613"/>
  <c r="BH613"/>
  <c r="BG613"/>
  <c r="BF613"/>
  <c r="T613"/>
  <c r="R613"/>
  <c r="P613"/>
  <c r="BI607"/>
  <c r="BH607"/>
  <c r="BG607"/>
  <c r="BF607"/>
  <c r="T607"/>
  <c r="R607"/>
  <c r="P607"/>
  <c r="BI605"/>
  <c r="BH605"/>
  <c r="BG605"/>
  <c r="BF605"/>
  <c r="T605"/>
  <c r="R605"/>
  <c r="P605"/>
  <c r="BI599"/>
  <c r="BH599"/>
  <c r="BG599"/>
  <c r="BF599"/>
  <c r="T599"/>
  <c r="R599"/>
  <c r="P599"/>
  <c r="BI597"/>
  <c r="BH597"/>
  <c r="BG597"/>
  <c r="BF597"/>
  <c r="T597"/>
  <c r="R597"/>
  <c r="P597"/>
  <c r="BI591"/>
  <c r="BH591"/>
  <c r="BG591"/>
  <c r="BF591"/>
  <c r="T591"/>
  <c r="R591"/>
  <c r="P591"/>
  <c r="BI589"/>
  <c r="BH589"/>
  <c r="BG589"/>
  <c r="BF589"/>
  <c r="T589"/>
  <c r="R589"/>
  <c r="P589"/>
  <c r="BI583"/>
  <c r="BH583"/>
  <c r="BG583"/>
  <c r="BF583"/>
  <c r="T583"/>
  <c r="R583"/>
  <c r="P583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54"/>
  <c r="BH554"/>
  <c r="BG554"/>
  <c r="BF554"/>
  <c r="T554"/>
  <c r="R554"/>
  <c r="P554"/>
  <c r="BI540"/>
  <c r="BH540"/>
  <c r="BG540"/>
  <c r="BF540"/>
  <c r="T540"/>
  <c r="R540"/>
  <c r="P540"/>
  <c r="BI537"/>
  <c r="BH537"/>
  <c r="BG537"/>
  <c r="BF537"/>
  <c r="T537"/>
  <c r="R537"/>
  <c r="P537"/>
  <c r="BI529"/>
  <c r="BH529"/>
  <c r="BG529"/>
  <c r="BF529"/>
  <c r="T529"/>
  <c r="R529"/>
  <c r="P529"/>
  <c r="BI521"/>
  <c r="BH521"/>
  <c r="BG521"/>
  <c r="BF521"/>
  <c r="T521"/>
  <c r="R521"/>
  <c r="P521"/>
  <c r="BI513"/>
  <c r="BH513"/>
  <c r="BG513"/>
  <c r="BF513"/>
  <c r="T513"/>
  <c r="R513"/>
  <c r="P513"/>
  <c r="BI505"/>
  <c r="BH505"/>
  <c r="BG505"/>
  <c r="BF505"/>
  <c r="T505"/>
  <c r="R505"/>
  <c r="P505"/>
  <c r="BI496"/>
  <c r="BH496"/>
  <c r="BG496"/>
  <c r="BF496"/>
  <c r="T496"/>
  <c r="R496"/>
  <c r="P496"/>
  <c r="BI482"/>
  <c r="BH482"/>
  <c r="BG482"/>
  <c r="BF482"/>
  <c r="T482"/>
  <c r="R482"/>
  <c r="P482"/>
  <c r="BI469"/>
  <c r="BH469"/>
  <c r="BG469"/>
  <c r="BF469"/>
  <c r="T469"/>
  <c r="R469"/>
  <c r="P469"/>
  <c r="BI454"/>
  <c r="BH454"/>
  <c r="BG454"/>
  <c r="BF454"/>
  <c r="T454"/>
  <c r="R454"/>
  <c r="P454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36"/>
  <c r="BH436"/>
  <c r="BG436"/>
  <c r="BF436"/>
  <c r="T436"/>
  <c r="R436"/>
  <c r="P436"/>
  <c r="BI429"/>
  <c r="BH429"/>
  <c r="BG429"/>
  <c r="BF429"/>
  <c r="T429"/>
  <c r="R429"/>
  <c r="P429"/>
  <c r="BI426"/>
  <c r="BH426"/>
  <c r="BG426"/>
  <c r="BF426"/>
  <c r="T426"/>
  <c r="R426"/>
  <c r="P426"/>
  <c r="BI413"/>
  <c r="BH413"/>
  <c r="BG413"/>
  <c r="BF413"/>
  <c r="T413"/>
  <c r="R413"/>
  <c r="P413"/>
  <c r="BI399"/>
  <c r="BH399"/>
  <c r="BG399"/>
  <c r="BF399"/>
  <c r="T399"/>
  <c r="R399"/>
  <c r="P399"/>
  <c r="BI397"/>
  <c r="BH397"/>
  <c r="BG397"/>
  <c r="BF397"/>
  <c r="T397"/>
  <c r="R397"/>
  <c r="P397"/>
  <c r="BI385"/>
  <c r="BH385"/>
  <c r="BG385"/>
  <c r="BF385"/>
  <c r="T385"/>
  <c r="R385"/>
  <c r="P385"/>
  <c r="BI374"/>
  <c r="BH374"/>
  <c r="BG374"/>
  <c r="BF374"/>
  <c r="T374"/>
  <c r="R374"/>
  <c r="P374"/>
  <c r="BI368"/>
  <c r="BH368"/>
  <c r="BG368"/>
  <c r="BF368"/>
  <c r="T368"/>
  <c r="R368"/>
  <c r="P368"/>
  <c r="BI359"/>
  <c r="BH359"/>
  <c r="BG359"/>
  <c r="BF359"/>
  <c r="T359"/>
  <c r="R359"/>
  <c r="P359"/>
  <c r="BI347"/>
  <c r="BH347"/>
  <c r="BG347"/>
  <c r="BF347"/>
  <c r="T347"/>
  <c r="R347"/>
  <c r="P347"/>
  <c r="BI339"/>
  <c r="BH339"/>
  <c r="BG339"/>
  <c r="BF339"/>
  <c r="T339"/>
  <c r="R339"/>
  <c r="P339"/>
  <c r="BI336"/>
  <c r="BH336"/>
  <c r="BG336"/>
  <c r="BF336"/>
  <c r="T336"/>
  <c r="R336"/>
  <c r="P336"/>
  <c r="BI328"/>
  <c r="BH328"/>
  <c r="BG328"/>
  <c r="BF328"/>
  <c r="T328"/>
  <c r="R328"/>
  <c r="P328"/>
  <c r="BI325"/>
  <c r="BH325"/>
  <c r="BG325"/>
  <c r="BF325"/>
  <c r="T325"/>
  <c r="R325"/>
  <c r="P325"/>
  <c r="BI317"/>
  <c r="BH317"/>
  <c r="BG317"/>
  <c r="BF317"/>
  <c r="T317"/>
  <c r="R317"/>
  <c r="P317"/>
  <c r="BI309"/>
  <c r="BH309"/>
  <c r="BG309"/>
  <c r="BF309"/>
  <c r="T309"/>
  <c r="R309"/>
  <c r="P309"/>
  <c r="BI297"/>
  <c r="BH297"/>
  <c r="BG297"/>
  <c r="BF297"/>
  <c r="T297"/>
  <c r="R297"/>
  <c r="P297"/>
  <c r="BI283"/>
  <c r="BH283"/>
  <c r="BG283"/>
  <c r="BF283"/>
  <c r="T283"/>
  <c r="R283"/>
  <c r="P283"/>
  <c r="BI280"/>
  <c r="BH280"/>
  <c r="BG280"/>
  <c r="BF280"/>
  <c r="T280"/>
  <c r="R280"/>
  <c r="P280"/>
  <c r="BI271"/>
  <c r="BH271"/>
  <c r="BG271"/>
  <c r="BF271"/>
  <c r="T271"/>
  <c r="R271"/>
  <c r="P271"/>
  <c r="BI269"/>
  <c r="BH269"/>
  <c r="BG269"/>
  <c r="BF269"/>
  <c r="T269"/>
  <c r="R269"/>
  <c r="P269"/>
  <c r="BI260"/>
  <c r="BH260"/>
  <c r="BG260"/>
  <c r="BF260"/>
  <c r="T260"/>
  <c r="R260"/>
  <c r="P260"/>
  <c r="BI244"/>
  <c r="BH244"/>
  <c r="BG244"/>
  <c r="BF244"/>
  <c r="T244"/>
  <c r="R244"/>
  <c r="P244"/>
  <c r="BI229"/>
  <c r="BH229"/>
  <c r="BG229"/>
  <c r="BF229"/>
  <c r="T229"/>
  <c r="R229"/>
  <c r="P229"/>
  <c r="BI214"/>
  <c r="BH214"/>
  <c r="BG214"/>
  <c r="BF214"/>
  <c r="T214"/>
  <c r="R214"/>
  <c r="P214"/>
  <c r="BI199"/>
  <c r="BH199"/>
  <c r="BG199"/>
  <c r="BF199"/>
  <c r="T199"/>
  <c r="R199"/>
  <c r="P199"/>
  <c r="BI187"/>
  <c r="BH187"/>
  <c r="BG187"/>
  <c r="BF187"/>
  <c r="T187"/>
  <c r="R187"/>
  <c r="P187"/>
  <c r="BI175"/>
  <c r="BH175"/>
  <c r="BG175"/>
  <c r="BF175"/>
  <c r="T175"/>
  <c r="R175"/>
  <c r="P175"/>
  <c r="BI163"/>
  <c r="BH163"/>
  <c r="BG163"/>
  <c r="BF163"/>
  <c r="T163"/>
  <c r="R163"/>
  <c r="P163"/>
  <c r="BI151"/>
  <c r="BH151"/>
  <c r="BG151"/>
  <c r="BF151"/>
  <c r="T151"/>
  <c r="R151"/>
  <c r="P151"/>
  <c r="BI139"/>
  <c r="BH139"/>
  <c r="BG139"/>
  <c r="BF139"/>
  <c r="T139"/>
  <c r="R139"/>
  <c r="P139"/>
  <c r="BI131"/>
  <c r="BH131"/>
  <c r="BG131"/>
  <c r="BF131"/>
  <c r="T131"/>
  <c r="T130"/>
  <c r="R131"/>
  <c r="R130"/>
  <c r="P131"/>
  <c r="P130"/>
  <c r="J125"/>
  <c r="J124"/>
  <c r="F122"/>
  <c r="E120"/>
  <c r="J92"/>
  <c r="J91"/>
  <c r="F89"/>
  <c r="E87"/>
  <c r="J18"/>
  <c r="E18"/>
  <c r="F92"/>
  <c r="J17"/>
  <c r="J15"/>
  <c r="E15"/>
  <c r="F124"/>
  <c r="J14"/>
  <c r="J12"/>
  <c r="J122"/>
  <c r="E7"/>
  <c r="E118"/>
  <c i="1" r="L90"/>
  <c r="AM90"/>
  <c r="AM89"/>
  <c r="L89"/>
  <c r="AM87"/>
  <c r="L87"/>
  <c r="L85"/>
  <c r="L84"/>
  <c i="2" r="J734"/>
  <c r="J621"/>
  <c r="BK565"/>
  <c r="BK436"/>
  <c r="BK187"/>
  <c r="J605"/>
  <c r="J540"/>
  <c r="J445"/>
  <c r="BK336"/>
  <c r="BK694"/>
  <c r="J537"/>
  <c r="J429"/>
  <c r="J280"/>
  <c r="BK734"/>
  <c r="BK599"/>
  <c r="J413"/>
  <c r="J613"/>
  <c r="BK505"/>
  <c r="J336"/>
  <c r="BK260"/>
  <c i="3" r="J136"/>
  <c r="BK122"/>
  <c r="BK213"/>
  <c i="2" r="BK628"/>
  <c r="BK589"/>
  <c r="J443"/>
  <c r="BK214"/>
  <c r="BK701"/>
  <c r="J599"/>
  <c r="BK469"/>
  <c r="J374"/>
  <c r="BK269"/>
  <c r="BK622"/>
  <c r="BK482"/>
  <c r="J325"/>
  <c r="BK199"/>
  <c r="BK656"/>
  <c r="J591"/>
  <c r="J426"/>
  <c r="J709"/>
  <c r="BK175"/>
  <c r="BK339"/>
  <c r="J309"/>
  <c i="3" r="BK171"/>
  <c r="F37"/>
  <c i="2" r="J622"/>
  <c r="J529"/>
  <c r="BK368"/>
  <c r="J716"/>
  <c r="BK597"/>
  <c r="BK529"/>
  <c r="BK359"/>
  <c r="J664"/>
  <c r="J567"/>
  <c r="BK385"/>
  <c r="J214"/>
  <c r="J678"/>
  <c r="BK540"/>
  <c r="BK328"/>
  <c r="J607"/>
  <c r="J131"/>
  <c r="BK317"/>
  <c i="3" r="BK156"/>
  <c r="BK244"/>
  <c r="J171"/>
  <c r="J156"/>
  <c i="2" r="J671"/>
  <c r="BK569"/>
  <c r="J469"/>
  <c r="J260"/>
  <c r="J139"/>
  <c r="J589"/>
  <c r="BK496"/>
  <c r="J385"/>
  <c r="BK244"/>
  <c r="J642"/>
  <c r="BK454"/>
  <c r="BK283"/>
  <c r="BK726"/>
  <c r="J640"/>
  <c r="BK443"/>
  <c r="BK151"/>
  <c r="BK615"/>
  <c r="BK447"/>
  <c r="BK325"/>
  <c i="1" r="AS94"/>
  <c i="3" r="BK225"/>
  <c i="2" r="BK716"/>
  <c r="BK607"/>
  <c r="BK513"/>
  <c r="BK280"/>
  <c r="J151"/>
  <c r="BK678"/>
  <c r="BK537"/>
  <c r="J368"/>
  <c r="J701"/>
  <c r="J569"/>
  <c r="BK413"/>
  <c r="BK229"/>
  <c r="BK686"/>
  <c r="J597"/>
  <c r="J229"/>
  <c r="J648"/>
  <c r="J328"/>
  <c r="BK347"/>
  <c r="J175"/>
  <c i="3" r="J213"/>
  <c r="J225"/>
  <c r="J244"/>
  <c r="J146"/>
  <c i="2" r="BK642"/>
  <c r="BK613"/>
  <c r="J496"/>
  <c r="BK374"/>
  <c r="J163"/>
  <c r="J628"/>
  <c r="BK567"/>
  <c r="BK399"/>
  <c r="J271"/>
  <c r="BK671"/>
  <c r="J505"/>
  <c r="J347"/>
  <c r="BK131"/>
  <c r="J615"/>
  <c r="J513"/>
  <c r="J283"/>
  <c r="BK664"/>
  <c r="BK429"/>
  <c r="BK426"/>
  <c r="BK139"/>
  <c i="3" r="J194"/>
  <c r="J122"/>
  <c r="BK146"/>
  <c r="BK136"/>
  <c i="2" r="J656"/>
  <c r="BK591"/>
  <c r="J482"/>
  <c r="J244"/>
  <c r="J726"/>
  <c r="J583"/>
  <c r="J447"/>
  <c r="BK297"/>
  <c r="BK634"/>
  <c r="J521"/>
  <c r="J269"/>
  <c r="BK709"/>
  <c r="BK621"/>
  <c r="BK554"/>
  <c r="J339"/>
  <c r="BK640"/>
  <c r="J454"/>
  <c r="BK309"/>
  <c i="3" r="BK206"/>
  <c r="J180"/>
  <c r="BK180"/>
  <c r="J235"/>
  <c i="2" r="J634"/>
  <c r="BK605"/>
  <c r="BK521"/>
  <c r="J397"/>
  <c r="J199"/>
  <c r="J694"/>
  <c r="J554"/>
  <c r="J436"/>
  <c r="J317"/>
  <c r="J187"/>
  <c r="BK583"/>
  <c r="BK445"/>
  <c r="J297"/>
  <c r="BK163"/>
  <c r="BK648"/>
  <c r="J565"/>
  <c r="J399"/>
  <c r="J686"/>
  <c r="J359"/>
  <c r="BK397"/>
  <c r="BK271"/>
  <c i="3" r="BK235"/>
  <c r="BK194"/>
  <c r="J206"/>
  <c i="2" l="1" r="BK282"/>
  <c r="J282"/>
  <c r="J101"/>
  <c r="R367"/>
  <c r="BK566"/>
  <c r="J566"/>
  <c r="J106"/>
  <c r="R708"/>
  <c r="R282"/>
  <c r="P428"/>
  <c r="P566"/>
  <c r="R138"/>
  <c r="P259"/>
  <c r="T259"/>
  <c r="T367"/>
  <c r="R566"/>
  <c i="3" r="T145"/>
  <c r="T120"/>
  <c i="2" r="P138"/>
  <c r="BK259"/>
  <c r="J259"/>
  <c r="J100"/>
  <c r="BK367"/>
  <c r="J367"/>
  <c r="J102"/>
  <c r="R428"/>
  <c r="P481"/>
  <c r="BK539"/>
  <c r="J539"/>
  <c r="J105"/>
  <c r="R539"/>
  <c r="P708"/>
  <c i="3" r="BK205"/>
  <c r="J205"/>
  <c r="J99"/>
  <c i="2" r="T138"/>
  <c r="R259"/>
  <c r="P367"/>
  <c r="BK481"/>
  <c r="J481"/>
  <c r="J104"/>
  <c r="T481"/>
  <c r="P539"/>
  <c r="BK708"/>
  <c r="J708"/>
  <c r="J107"/>
  <c i="3" r="BK145"/>
  <c r="J145"/>
  <c r="J98"/>
  <c r="R205"/>
  <c i="2" r="BK138"/>
  <c r="J138"/>
  <c r="J99"/>
  <c r="P282"/>
  <c r="BK428"/>
  <c r="J428"/>
  <c r="J103"/>
  <c r="T566"/>
  <c i="3" r="P145"/>
  <c r="P120"/>
  <c i="1" r="AU96"/>
  <c i="3" r="P205"/>
  <c i="2" r="T282"/>
  <c r="T428"/>
  <c r="R481"/>
  <c r="T539"/>
  <c r="T708"/>
  <c i="3" r="R145"/>
  <c r="R120"/>
  <c r="T205"/>
  <c i="2" r="BK130"/>
  <c r="J130"/>
  <c r="J98"/>
  <c i="3" r="BK121"/>
  <c r="J121"/>
  <c r="J97"/>
  <c r="BK234"/>
  <c r="J234"/>
  <c r="J100"/>
  <c i="2" r="BK733"/>
  <c r="J733"/>
  <c r="J108"/>
  <c r="BK129"/>
  <c r="J129"/>
  <c r="J97"/>
  <c i="3" r="F117"/>
  <c r="BE206"/>
  <c r="BE213"/>
  <c r="J89"/>
  <c r="BE122"/>
  <c r="BE136"/>
  <c r="BE235"/>
  <c r="E85"/>
  <c r="F91"/>
  <c r="BE156"/>
  <c r="BE171"/>
  <c r="BE225"/>
  <c r="BE244"/>
  <c r="BE146"/>
  <c r="BE180"/>
  <c r="BE194"/>
  <c i="1" r="BD96"/>
  <c i="2" r="J89"/>
  <c r="BE163"/>
  <c r="BE269"/>
  <c r="BE328"/>
  <c r="E85"/>
  <c r="BE244"/>
  <c r="BE297"/>
  <c r="BE374"/>
  <c r="BE385"/>
  <c r="BE399"/>
  <c r="BE413"/>
  <c r="BE426"/>
  <c r="BE621"/>
  <c r="BE678"/>
  <c r="BE694"/>
  <c r="F91"/>
  <c r="BE131"/>
  <c r="BE139"/>
  <c r="BE214"/>
  <c r="BE271"/>
  <c r="BE280"/>
  <c r="BE336"/>
  <c r="BE368"/>
  <c r="BE436"/>
  <c r="BE482"/>
  <c r="BE496"/>
  <c r="BE567"/>
  <c r="BE583"/>
  <c r="BE599"/>
  <c r="BE605"/>
  <c r="BE613"/>
  <c r="BE615"/>
  <c r="BE628"/>
  <c r="BE642"/>
  <c r="BE671"/>
  <c r="BE701"/>
  <c r="F125"/>
  <c r="BE151"/>
  <c r="BE187"/>
  <c r="BE260"/>
  <c r="BE309"/>
  <c r="BE317"/>
  <c r="BE339"/>
  <c r="BE397"/>
  <c r="BE447"/>
  <c r="BE521"/>
  <c r="BE529"/>
  <c r="BE540"/>
  <c r="BE554"/>
  <c r="BE565"/>
  <c r="BE569"/>
  <c r="BE589"/>
  <c r="BE591"/>
  <c r="BE597"/>
  <c r="BE640"/>
  <c r="BE656"/>
  <c r="BE734"/>
  <c r="BE199"/>
  <c r="BE229"/>
  <c r="BE283"/>
  <c r="BE347"/>
  <c r="BE429"/>
  <c r="BE443"/>
  <c r="BE454"/>
  <c r="BE505"/>
  <c r="BE513"/>
  <c r="BE607"/>
  <c r="BE622"/>
  <c r="BE634"/>
  <c r="BE648"/>
  <c r="BE686"/>
  <c r="BE709"/>
  <c r="BE716"/>
  <c r="BE175"/>
  <c r="BE325"/>
  <c r="BE359"/>
  <c r="BE445"/>
  <c r="BE469"/>
  <c r="BE537"/>
  <c r="BE664"/>
  <c r="BE726"/>
  <c i="3" r="J34"/>
  <c i="1" r="AW96"/>
  <c i="2" r="F36"/>
  <c i="1" r="BC95"/>
  <c i="2" r="F37"/>
  <c i="1" r="BD95"/>
  <c r="BD94"/>
  <c r="W33"/>
  <c i="3" r="F36"/>
  <c i="1" r="BC96"/>
  <c i="2" r="J34"/>
  <c i="1" r="AW95"/>
  <c i="2" r="F34"/>
  <c i="1" r="BA95"/>
  <c i="3" r="F34"/>
  <c i="1" r="BA96"/>
  <c i="3" r="F35"/>
  <c i="1" r="BB96"/>
  <c i="2" r="F35"/>
  <c i="1" r="BB95"/>
  <c i="2" l="1" r="T129"/>
  <c r="T128"/>
  <c r="P129"/>
  <c r="P128"/>
  <c i="1" r="AU95"/>
  <c i="2" r="R129"/>
  <c r="R128"/>
  <c i="3" r="BK120"/>
  <c r="J120"/>
  <c i="2" r="BK128"/>
  <c r="J128"/>
  <c i="1" r="AU94"/>
  <c i="2" r="F33"/>
  <c i="1" r="AZ95"/>
  <c i="2" r="J33"/>
  <c i="1" r="AV95"/>
  <c r="AT95"/>
  <c i="3" r="J30"/>
  <c i="1" r="AG96"/>
  <c r="BB94"/>
  <c r="W31"/>
  <c i="2" r="J30"/>
  <c i="1" r="AG95"/>
  <c r="AG94"/>
  <c r="AK26"/>
  <c r="BA94"/>
  <c r="AW94"/>
  <c r="AK30"/>
  <c r="BC94"/>
  <c r="AY94"/>
  <c i="3" r="F33"/>
  <c i="1" r="AZ96"/>
  <c i="3" r="J33"/>
  <c i="1" r="AV96"/>
  <c r="AT96"/>
  <c r="AN96"/>
  <c i="3" l="1" r="J96"/>
  <c i="1" r="AN95"/>
  <c i="2" r="J96"/>
  <c i="3" r="J39"/>
  <c i="2" r="J39"/>
  <c i="1" r="AZ94"/>
  <c r="W29"/>
  <c r="AX94"/>
  <c r="W30"/>
  <c r="W32"/>
  <c l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<sst xmlns="http://schemas.openxmlformats.org/spreadsheetml/2006/main">
  <si>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</si>
  <si>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</si>
  <si>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</si>
  <si>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</si>
  <si>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</si>
  <si>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{e7f8a97f-413a-498a-91d0-1812dc9d7f0a}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</si>
  <si>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</si>
  <si>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</si>
  <si>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</si>
  <si>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</si>
  <si>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</si>
  <si>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</si>
  <si>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</si>
  <si>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</si>
  <si>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R-25_05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</si>
  <si>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</si>
  <si>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</si>
  <si>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Čistírna odpadních vod Česká Kamenice</t>
  </si>
  <si>
    <t>KSO:</t>
  </si>
  <si>
    <t>CC-CZ:</t>
  </si>
  <si>
    <t>Místo:</t>
  </si>
  <si>
    <t>Česká Kamenice</t>
  </si>
  <si>
    <t>Datum:</t>
  </si>
  <si>
    <t>4. 2. 2025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</si>
  <si>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</si>
  <si>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</si>
  <si>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</si>
  <si>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</si>
  <si>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</si>
  <si>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</si>
  <si>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</si>
  <si>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Jan Hošek</t>
  </si>
  <si>
    <t>True</t>
  </si>
  <si>
    <t>Zpracovatel:</t>
  </si>
  <si>
    <t>Bc. Čermák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</si>
  <si>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</si>
  <si>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</si>
  <si>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</si>
  <si>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</si>
  <si>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</si>
  <si>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</si>
  <si>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</si>
  <si>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</si>
  <si>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</si>
  <si>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</si>
  <si>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</si>
  <si>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</si>
  <si>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</si>
  <si>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</si>
  <si>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</si>
  <si>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</si>
  <si>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</si>
  <si>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</si>
  <si>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</si>
  <si>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</si>
  <si>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</si>
  <si>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</si>
  <si>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</si>
  <si>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</si>
  <si>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</si>
  <si>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</si>
  <si>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</si>
  <si>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</si>
  <si>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</si>
  <si>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</si>
  <si>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</si>
  <si>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</si>
  <si>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</si>
  <si>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</si>
  <si>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</si>
  <si>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</si>
  <si>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</si>
  <si>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</si>
  <si>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</si>
  <si>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</si>
  <si>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</si>
  <si>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</si>
  <si>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</si>
  <si>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</si>
  <si>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</si>
  <si>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</si>
  <si>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D1.01</t>
  </si>
  <si>
    <t>Stavební část</t>
  </si>
  <si>
    <t>STA</t>
  </si>
  <si>
    <t>1</t>
  </si>
  <si>
    <t>{6f448c76-6cbd-4014-b9b8-23ef13f6f4f7}</t>
  </si>
  <si>
    <t>2</t>
  </si>
  <si>
    <t>VRN</t>
  </si>
  <si>
    <t>Vedlejší rozpočtové náklady</t>
  </si>
  <si>
    <t>{cc24e338-c7a2-4a36-a15a-a3881ae6bbf8}</t>
  </si>
  <si>
    <t>KRYCÍ LIST SOUPISU PRACÍ</t>
  </si>
  <si>
    <t>Objekt:</t>
  </si>
  <si>
    <t>D1.01 -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</si>
  <si>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</si>
  <si>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</si>
  <si>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</si>
  <si>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</si>
  <si>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</si>
  <si>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</si>
  <si>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 xml:space="preserve">    12 - Odkopávky a prokopávky</t>
  </si>
  <si>
    <t xml:space="preserve">    13 - Hloubené vykopávky</t>
  </si>
  <si>
    <t xml:space="preserve">    15 - Zajištění výkopu, násypu a svahu</t>
  </si>
  <si>
    <t xml:space="preserve">    16 - Přemístění výkopku</t>
  </si>
  <si>
    <t xml:space="preserve">    17 - Konstrukce ze zemin</t>
  </si>
  <si>
    <t xml:space="preserve">    18 - Povrchové úpravy terénu</t>
  </si>
  <si>
    <t xml:space="preserve">    2 - Zakládání</t>
  </si>
  <si>
    <t xml:space="preserve">    3 - Svislé a kompletní konstrukce</t>
  </si>
  <si>
    <t xml:space="preserve">    8 - Trubní vedení</t>
  </si>
  <si>
    <t xml:space="preserve">    9 - Ostatní konstrukce a práce, bourání</t>
  </si>
  <si>
    <t xml:space="preserve">    99 -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</si>
  <si>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</si>
  <si>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</si>
  <si>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</si>
  <si>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</si>
  <si>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</si>
  <si>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</si>
  <si>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</si>
  <si>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</si>
  <si>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</si>
  <si>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</si>
  <si>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</si>
  <si>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</si>
  <si>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</si>
  <si>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</si>
  <si>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</si>
  <si>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Odkopávky a prokopávky</t>
  </si>
  <si>
    <t>K</t>
  </si>
  <si>
    <t>121151103</t>
  </si>
  <si>
    <t>Sejmutí ornice plochy do 100 m2 tl vrstvy do 200 mm strojně</t>
  </si>
  <si>
    <t>m2</t>
  </si>
  <si>
    <t>CS ÚRS 2025 01</t>
  </si>
  <si>
    <t>4</t>
  </si>
  <si>
    <t>-919816192</t>
  </si>
  <si>
    <t>Online PSC</t>
  </si>
  <si>
    <t>https://podminky.urs.cz/item/CS_URS_2025_01/121151103</t>
  </si>
  <si>
    <t>VV</t>
  </si>
  <si>
    <t>Viz PD stavební část - výkresy půdorysu, výkresy řezů a Tech.zpr.</t>
  </si>
  <si>
    <t xml:space="preserve">Viz výkres C.1 </t>
  </si>
  <si>
    <t>.</t>
  </si>
  <si>
    <t>"hlavní stavební výkop" 29,5*3</t>
  </si>
  <si>
    <t>Součet</t>
  </si>
  <si>
    <t>13</t>
  </si>
  <si>
    <t>Hloubené vykopávky</t>
  </si>
  <si>
    <t>131151104</t>
  </si>
  <si>
    <t>Hloubení jam nezapažených v hornině třídy těžitelnosti I skupiny 1 a 2 objem do 500 m3 strojně</t>
  </si>
  <si>
    <t>m3</t>
  </si>
  <si>
    <t>-1644597535</t>
  </si>
  <si>
    <t>https://podminky.urs.cz/item/CS_URS_2025_01/131151104</t>
  </si>
  <si>
    <t>- uvažované zatřídění zeminy: tř. 1-2 10%; tř. 3 30%; tř. 4 35%; tř.5 15%; tř.6 10%</t>
  </si>
  <si>
    <t>"ČOV" 5,3*3*3,45</t>
  </si>
  <si>
    <t>"retenční nádoba" 3,25*3,25*2,77</t>
  </si>
  <si>
    <t>"vsakovací tělese" 2*(2,75*2,75*5)</t>
  </si>
  <si>
    <t>159,738*0,1 'Přepočtené koeficientem množství</t>
  </si>
  <si>
    <t>3</t>
  </si>
  <si>
    <t>131251104</t>
  </si>
  <si>
    <t>Hloubení jam nezapažených v hornině třídy těžitelnosti I skupiny 3 objem do 500 m3 strojně</t>
  </si>
  <si>
    <t>1625810972</t>
  </si>
  <si>
    <t>https://podminky.urs.cz/item/CS_URS_2025_01/131251104</t>
  </si>
  <si>
    <t>159,738*0,3 'Přepočtené koeficientem množství</t>
  </si>
  <si>
    <t>131351104</t>
  </si>
  <si>
    <t>Hloubení jam nezapažených v hornině třídy těžitelnosti II skupiny 4 objem do 500 m3 strojně</t>
  </si>
  <si>
    <t>-558731966</t>
  </si>
  <si>
    <t>https://podminky.urs.cz/item/CS_URS_2025_01/131351104</t>
  </si>
  <si>
    <t>159,738*0,35 'Přepočtené koeficientem množství</t>
  </si>
  <si>
    <t>5</t>
  </si>
  <si>
    <t>131451104</t>
  </si>
  <si>
    <t>Hloubení jam nezapažených v hornině třídy těžitelnosti II skupiny 5 objem do 500 m3 strojně</t>
  </si>
  <si>
    <t>1183338816</t>
  </si>
  <si>
    <t>https://podminky.urs.cz/item/CS_URS_2025_01/131451104</t>
  </si>
  <si>
    <t>159,738*0,15 'Přepočtené koeficientem množství</t>
  </si>
  <si>
    <t>6</t>
  </si>
  <si>
    <t>131551104</t>
  </si>
  <si>
    <t>Hloubení jam nezapažených v hornině třídy těžitelnosti III skupiny 6 objem do 500 m3 strojně</t>
  </si>
  <si>
    <t>845374042</t>
  </si>
  <si>
    <t>https://podminky.urs.cz/item/CS_URS_2025_01/131551104</t>
  </si>
  <si>
    <t>7</t>
  </si>
  <si>
    <t>132151102</t>
  </si>
  <si>
    <t>Hloubení rýh nezapažených š do 800 mm v hornině třídy těžitelnosti I skupiny 1 a 2 objem do 50 m3 strojně</t>
  </si>
  <si>
    <t>1811220290</t>
  </si>
  <si>
    <t>https://podminky.urs.cz/item/CS_URS_2025_01/132151102</t>
  </si>
  <si>
    <t>- uvažované zatřídění zeminy: tř. 1-2 20%; tř. 3 40%; tř. 4 30%; tř.5 10%</t>
  </si>
  <si>
    <t>"napojení- RŠ" 2,5*0,8*1,08</t>
  </si>
  <si>
    <t>"RŠ - ČOV" 1,25*0,8*1,1</t>
  </si>
  <si>
    <t>"ČOV - vzorkovací šachta" 1,25*0,8*1,25</t>
  </si>
  <si>
    <t>"vzorkovací šachta - retenční nádoba" 6,6*0,8*(1,375+1,435)/2</t>
  </si>
  <si>
    <t>"retenční nádoba - vsakovací těleso 1" 5,5*0,8*(1,435+1,53)/2</t>
  </si>
  <si>
    <t>"vsakovací těleso 1 - 2" 5,5*0,8*(1,53+1,61)/2</t>
  </si>
  <si>
    <t>25,359*0,2 'Přepočtené koeficientem množství</t>
  </si>
  <si>
    <t>8</t>
  </si>
  <si>
    <t>132251102</t>
  </si>
  <si>
    <t>Hloubení rýh nezapažených š do 800 mm v hornině třídy těžitelnosti I skupiny 3 objem do 50 m3 strojně</t>
  </si>
  <si>
    <t>-562343160</t>
  </si>
  <si>
    <t>https://podminky.urs.cz/item/CS_URS_2025_01/132251102</t>
  </si>
  <si>
    <t>25,359*0,4 'Přepočtené koeficientem množství</t>
  </si>
  <si>
    <t>9</t>
  </si>
  <si>
    <t>132351102</t>
  </si>
  <si>
    <t>Hloubení rýh nezapažených š do 800 mm v hornině třídy těžitelnosti II skupiny 4 objem do 50 m3 strojně</t>
  </si>
  <si>
    <t>460224753</t>
  </si>
  <si>
    <t>https://podminky.urs.cz/item/CS_URS_2025_01/132351102</t>
  </si>
  <si>
    <t>25,359*0,3 'Přepočtené koeficientem množství</t>
  </si>
  <si>
    <t>10</t>
  </si>
  <si>
    <t>132451102</t>
  </si>
  <si>
    <t>Hloubení rýh nezapažených š do 800 mm v hornině třídy těžitelnosti II skupiny 5 objem do 50 m3 strojně</t>
  </si>
  <si>
    <t>-336628478</t>
  </si>
  <si>
    <t>https://podminky.urs.cz/item/CS_URS_2025_01/132451102</t>
  </si>
  <si>
    <t>25,359*0,1 'Přepočtené koeficientem množství</t>
  </si>
  <si>
    <t>15</t>
  </si>
  <si>
    <t>Zajištění výkopu, násypu a svahu</t>
  </si>
  <si>
    <t>11</t>
  </si>
  <si>
    <t>151101201</t>
  </si>
  <si>
    <t>Zřízení příložného pažení stěn výkopu hl do 4 m</t>
  </si>
  <si>
    <t>-1692463777</t>
  </si>
  <si>
    <t>https://podminky.urs.cz/item/CS_URS_2025_01/151101201</t>
  </si>
  <si>
    <t>"ČOV"( 5,3+3)*2*3,45</t>
  </si>
  <si>
    <t>"retenční nádoba" (3,25+3,25)*2*2,77</t>
  </si>
  <si>
    <t>"vsakovací tělese" 2*(2,75+2,75)*2*3,5</t>
  </si>
  <si>
    <t>151101211</t>
  </si>
  <si>
    <t>Odstranění příložného pažení stěn hl do 4 m</t>
  </si>
  <si>
    <t>635107795</t>
  </si>
  <si>
    <t>https://podminky.urs.cz/item/CS_URS_2025_01/151101211</t>
  </si>
  <si>
    <t>151101301</t>
  </si>
  <si>
    <t>Zřízení rozepření stěn při pažení příložném hl do 4 m</t>
  </si>
  <si>
    <t>780808727</t>
  </si>
  <si>
    <t>https://podminky.urs.cz/item/CS_URS_2025_01/151101301</t>
  </si>
  <si>
    <t>14</t>
  </si>
  <si>
    <t>151101311</t>
  </si>
  <si>
    <t>Odstranění rozepření stěn při pažení příložném hl do 4 m</t>
  </si>
  <si>
    <t>-605673022</t>
  </si>
  <si>
    <t>https://podminky.urs.cz/item/CS_URS_2025_01/151101311</t>
  </si>
  <si>
    <t>16</t>
  </si>
  <si>
    <t>Přemístění výkopku</t>
  </si>
  <si>
    <t>162251102</t>
  </si>
  <si>
    <t>Vodorovné přemístění přes 20 do 50 m výkopku/sypaniny z horniny třídy těžitelnosti I skupiny 1 až 3</t>
  </si>
  <si>
    <t>2108595804</t>
  </si>
  <si>
    <t>https://podminky.urs.cz/item/CS_URS_2025_01/162251102</t>
  </si>
  <si>
    <t>Zemina určená na meziskládku:</t>
  </si>
  <si>
    <t>"ornice" 88,5*0,1</t>
  </si>
  <si>
    <t>Mezisoučet</t>
  </si>
  <si>
    <t>"výkopek" 15,974+47,921+5,072+10,144</t>
  </si>
  <si>
    <t>Zemina pro zásypy z meziskládek:</t>
  </si>
  <si>
    <t>"zemina pro zásypy - tř. 1-3" 87,961</t>
  </si>
  <si>
    <t>162251122</t>
  </si>
  <si>
    <t>Vodorovné přemístění přes 20 do 50 m výkopku/sypaniny z horniny třídy těžitelnosti II skupiny 4 a 5</t>
  </si>
  <si>
    <t>-1825777942</t>
  </si>
  <si>
    <t>https://podminky.urs.cz/item/CS_URS_2025_01/162251122</t>
  </si>
  <si>
    <t>"výkopek" 55,908+23,961+7,608+2,536</t>
  </si>
  <si>
    <t>"zemina pro zásypy - tř. 4-5" 8,337</t>
  </si>
  <si>
    <t>17</t>
  </si>
  <si>
    <t>162251142</t>
  </si>
  <si>
    <t>Vodorovné přemístění přes 20 do 50 m výkopku/sypaniny z horniny třídy těžitelnosti III skupiny 6 a 7</t>
  </si>
  <si>
    <t>2002604086</t>
  </si>
  <si>
    <t>https://podminky.urs.cz/item/CS_URS_2025_01/162251142</t>
  </si>
  <si>
    <t>"výkopek" 15,974</t>
  </si>
  <si>
    <t>18</t>
  </si>
  <si>
    <t>162751137</t>
  </si>
  <si>
    <t>Vodorovné přemístění přes 9 000 do 10000 m výkopku/sypaniny z horniny třídy těžitelnosti II skupiny 4 a 5</t>
  </si>
  <si>
    <t>-1665114185</t>
  </si>
  <si>
    <t>https://podminky.urs.cz/item/CS_URS_2025_01/162751137</t>
  </si>
  <si>
    <t>Zemina z meziskládky - přebytečná zemina:</t>
  </si>
  <si>
    <t>"výkopek" 81,676</t>
  </si>
  <si>
    <t>19</t>
  </si>
  <si>
    <t>162751139</t>
  </si>
  <si>
    <t>Příplatek k vodorovnému přemístění výkopku/sypaniny z horniny třídy těžitelnosti II skupiny 4 a 5 ZKD 1000 m přes 10000 m</t>
  </si>
  <si>
    <t>-10868260</t>
  </si>
  <si>
    <t>https://podminky.urs.cz/item/CS_URS_2025_01/162751139</t>
  </si>
  <si>
    <t>81,676*20 'Přepočtené koeficientem množství</t>
  </si>
  <si>
    <t>20</t>
  </si>
  <si>
    <t>162751157</t>
  </si>
  <si>
    <t>Vodorovné přemístění přes 9 000 do 10000 m výkopku/sypaniny z horniny třídy těžitelnosti III skupiny 6 a 7</t>
  </si>
  <si>
    <t>-952243864</t>
  </si>
  <si>
    <t>https://podminky.urs.cz/item/CS_URS_2025_01/162751157</t>
  </si>
  <si>
    <t>162751159</t>
  </si>
  <si>
    <t>Příplatek k vodorovnému přemístění výkopku/sypaniny z horniny třídy těžitelnosti III skupiny 6 a 7 ZKD 1000 m přes 10000 m</t>
  </si>
  <si>
    <t>562985745</t>
  </si>
  <si>
    <t>https://podminky.urs.cz/item/CS_URS_2025_01/162751159</t>
  </si>
  <si>
    <t>15,974*20 'Přepočtené koeficientem množství</t>
  </si>
  <si>
    <t>22</t>
  </si>
  <si>
    <t>167151111</t>
  </si>
  <si>
    <t>Nakládání výkopku z hornin třídy těžitelnosti I skupiny 1 až 3 přes 100 m3</t>
  </si>
  <si>
    <t>-329480591</t>
  </si>
  <si>
    <t>https://podminky.urs.cz/item/CS_URS_2025_01/167151111</t>
  </si>
  <si>
    <t>Nakládání zeminy z meziskládek:</t>
  </si>
  <si>
    <t>23</t>
  </si>
  <si>
    <t>167151112</t>
  </si>
  <si>
    <t>Nakládání výkopku z hornin třídy těžitelnosti II skupiny 4 a 5 přes 100 m3</t>
  </si>
  <si>
    <t>1103418169</t>
  </si>
  <si>
    <t>https://podminky.urs.cz/item/CS_URS_2025_01/167151112</t>
  </si>
  <si>
    <t>"zemina pro zásypy - tř. 4-5" 90,013-81,676</t>
  </si>
  <si>
    <t>"přebytečná zemina - tř. 4-5" 81,676</t>
  </si>
  <si>
    <t>24</t>
  </si>
  <si>
    <t>167151113</t>
  </si>
  <si>
    <t>Nakládání výkopku z hornin třídy těžitelnosti III skupiny 6 a 7 přes 100 m3</t>
  </si>
  <si>
    <t>-2110980107</t>
  </si>
  <si>
    <t>https://podminky.urs.cz/item/CS_URS_2025_01/167151113</t>
  </si>
  <si>
    <t>"přebytečná zemina - tř. 6" 15,974</t>
  </si>
  <si>
    <t>Konstrukce ze zemin</t>
  </si>
  <si>
    <t>25</t>
  </si>
  <si>
    <t>171201231</t>
  </si>
  <si>
    <t>Poplatek za uložení zeminy a kamení na recyklační skládce (skládkovné) kód odpadu 17 05 04</t>
  </si>
  <si>
    <t>t</t>
  </si>
  <si>
    <t>-1215503580</t>
  </si>
  <si>
    <t>https://podminky.urs.cz/item/CS_URS_2025_01/171201231</t>
  </si>
  <si>
    <t>"viz pol.č. 162751137" 81,676</t>
  </si>
  <si>
    <t>"viz pol.č. 162751157" 15,974</t>
  </si>
  <si>
    <t>97,65*2 'Přepočtené koeficientem množství</t>
  </si>
  <si>
    <t>26</t>
  </si>
  <si>
    <t>171251201</t>
  </si>
  <si>
    <t>Uložení sypaniny na skládky nebo meziskládky</t>
  </si>
  <si>
    <t>-1629201591</t>
  </si>
  <si>
    <t>https://podminky.urs.cz/item/CS_URS_2025_01/171251201</t>
  </si>
  <si>
    <t>"zemina třídy 1-3" 15,974+47,921+5,072+10,144</t>
  </si>
  <si>
    <t>"zemina třídy 4-5" 90,013</t>
  </si>
  <si>
    <t>"zemina třídy 6" 15,974</t>
  </si>
  <si>
    <t>27</t>
  </si>
  <si>
    <t>174151101</t>
  </si>
  <si>
    <t>Zásyp jam, šachet rýh nebo kolem objektů sypaninou se zhutněním</t>
  </si>
  <si>
    <t>620046430</t>
  </si>
  <si>
    <t>https://podminky.urs.cz/item/CS_URS_2025_01/174151101</t>
  </si>
  <si>
    <t>"napojení- RŠ" 2,5*0,8*(1,08-0,425)</t>
  </si>
  <si>
    <t>"ČOV - vzorkovací šachta" 1,25*0,8*(1,25-0,425)</t>
  </si>
  <si>
    <t>"vzorkovací šachta - retenční nádoba" 6,6*0,8*(1,375-0,425+1,435-0,425)/2</t>
  </si>
  <si>
    <t>"retenční nádoba - vsakovací těleso 1" 5,5*0,8*(1,435-0,425+1,53-0,425)/2</t>
  </si>
  <si>
    <t>"vsakovací těleso 1 - 2" 5,5*0,8*(1,53-0,425+1,61-0,425)/2</t>
  </si>
  <si>
    <t>28</t>
  </si>
  <si>
    <t>175151101</t>
  </si>
  <si>
    <t>Obsypání potrubí strojně sypaninou bez prohození, uloženou do 3 m</t>
  </si>
  <si>
    <t>-1936864323</t>
  </si>
  <si>
    <t>https://podminky.urs.cz/item/CS_URS_2025_01/175151101</t>
  </si>
  <si>
    <t>29</t>
  </si>
  <si>
    <t>M</t>
  </si>
  <si>
    <t>58337310</t>
  </si>
  <si>
    <t>štěrkopísek frakce 0/4</t>
  </si>
  <si>
    <t>-1478228668</t>
  </si>
  <si>
    <t>- dodávka potrubí včetně tvarovek (do jednotkové ceny zahrnout i tvarovky)</t>
  </si>
  <si>
    <t>"napojení- RŠ" 2,5*0,6*0,275</t>
  </si>
  <si>
    <t>"RŠ - ČOV" 1,25*0,6*0,275</t>
  </si>
  <si>
    <t>"ČOV - vzorkovací šachta" 1,25*0,6*0,275</t>
  </si>
  <si>
    <t>"vzorkovací šachta - retenční nádoba" 6,6*0,6*0,275</t>
  </si>
  <si>
    <t>"retenční nádoba - vsakovací těleso 1" 5,5*0,6*0,275</t>
  </si>
  <si>
    <t>"vsakovací těleso 1 - 2" 5,5*0,6*0,275</t>
  </si>
  <si>
    <t>3,73*2 'Přepočtené koeficientem množství</t>
  </si>
  <si>
    <t>30</t>
  </si>
  <si>
    <t>175151201</t>
  </si>
  <si>
    <t>Obsypání objektu nad přilehlým původním terénem sypaninou bez prohození, uloženou do 3 m strojně</t>
  </si>
  <si>
    <t>2021432531</t>
  </si>
  <si>
    <t>https://podminky.urs.cz/item/CS_URS_2025_01/175151201</t>
  </si>
  <si>
    <t>"zemina pro zásypy - tř. 1-3" 87,961-18,1</t>
  </si>
  <si>
    <t>Kamenivo pro zásypy:</t>
  </si>
  <si>
    <t>"vsakovací objekty" 2*(PI*1*1*0,75-PI*0,75*0,75*0,75)</t>
  </si>
  <si>
    <t>31</t>
  </si>
  <si>
    <t>58333651</t>
  </si>
  <si>
    <t>kamenivo těžené hrubé frakce 8/16</t>
  </si>
  <si>
    <t>1200596300</t>
  </si>
  <si>
    <t>1,68255510370069*2 'Přepočtené koeficientem množství</t>
  </si>
  <si>
    <t>Povrchové úpravy terénu</t>
  </si>
  <si>
    <t>32</t>
  </si>
  <si>
    <t>181351003</t>
  </si>
  <si>
    <t>Rozprostření ornice tl vrstvy do 200 mm pl do 100 m2 v rovině nebo ve svahu do 1:5 strojně</t>
  </si>
  <si>
    <t>-507414073</t>
  </si>
  <si>
    <t>https://podminky.urs.cz/item/CS_URS_2025_01/181351003</t>
  </si>
  <si>
    <t>"hlavní stavební jáma - úprava ornice" 88,5</t>
  </si>
  <si>
    <t>33</t>
  </si>
  <si>
    <t>181411121</t>
  </si>
  <si>
    <t>Založení lučního trávníku výsevem pl do 1000 m2 v rovině a ve svahu do 1:5</t>
  </si>
  <si>
    <t>-1261495503</t>
  </si>
  <si>
    <t>https://podminky.urs.cz/item/CS_URS_2025_01/181411121</t>
  </si>
  <si>
    <t>"hlavní stavební jáma - úprava po dokončení stavebních prací" 100</t>
  </si>
  <si>
    <t>34</t>
  </si>
  <si>
    <t>00572410</t>
  </si>
  <si>
    <t>osivo směs travní parková</t>
  </si>
  <si>
    <t>kg</t>
  </si>
  <si>
    <t>CS ÚRS 2024 01</t>
  </si>
  <si>
    <t>-1304799456</t>
  </si>
  <si>
    <t>100*0,02 'Přepočtené koeficientem množství</t>
  </si>
  <si>
    <t>35</t>
  </si>
  <si>
    <t>10371500</t>
  </si>
  <si>
    <t>substrát pro trávníky VL</t>
  </si>
  <si>
    <t>260818877</t>
  </si>
  <si>
    <t>100*0,002 'Přepočtené koeficientem množství</t>
  </si>
  <si>
    <t>36</t>
  </si>
  <si>
    <t>181951111</t>
  </si>
  <si>
    <t>Úprava pláně v hornině třídy těžitelnosti I skupiny 1 až 3 bez zhutnění strojně</t>
  </si>
  <si>
    <t>-762797124</t>
  </si>
  <si>
    <t>https://podminky.urs.cz/item/CS_URS_2025_01/181951111</t>
  </si>
  <si>
    <t>37</t>
  </si>
  <si>
    <t>181951114</t>
  </si>
  <si>
    <t>Úprava pláně v hornině třídy těžitelnosti II skupiny 4 a 5 se zhutněním strojně</t>
  </si>
  <si>
    <t>-610963324</t>
  </si>
  <si>
    <t>https://podminky.urs.cz/item/CS_URS_2025_01/181951114</t>
  </si>
  <si>
    <t>- úprava spáry výkopu</t>
  </si>
  <si>
    <t xml:space="preserve">- uvažované zatřídění zeminy:  tř.4-5 100%</t>
  </si>
  <si>
    <t>"napojení- RŠ" 2,5*0,6</t>
  </si>
  <si>
    <t>"RŠ - ČOV" 1,25*0,6</t>
  </si>
  <si>
    <t>"ČOV - vzorkovací šachta" 1,25*0,6</t>
  </si>
  <si>
    <t>"vzorkovací šachta - retenční nádoba" 6,6*0,6</t>
  </si>
  <si>
    <t>"retenční nádoba - vsakovací těleso 1" 5,5*0,6</t>
  </si>
  <si>
    <t>"vsakovací těleso 1 - 2" 5,5*0,6</t>
  </si>
  <si>
    <t>38</t>
  </si>
  <si>
    <t>181951116</t>
  </si>
  <si>
    <t>Úprava pláně v hornině třídy těžitelnosti III skupiny 6 se zhutněním strojně</t>
  </si>
  <si>
    <t>1879219825</t>
  </si>
  <si>
    <t>https://podminky.urs.cz/item/CS_URS_2025_01/181951116</t>
  </si>
  <si>
    <t xml:space="preserve">- uvažované zatřídění zeminy:  tř.6 100%</t>
  </si>
  <si>
    <t>"ČOV" 5,3*3</t>
  </si>
  <si>
    <t>"retenční nádoba" 3,25*3,25</t>
  </si>
  <si>
    <t>"vsakovací tělese" 2*2,75*2,75</t>
  </si>
  <si>
    <t>Zakládání</t>
  </si>
  <si>
    <t>39</t>
  </si>
  <si>
    <t>212572111</t>
  </si>
  <si>
    <t>Lože pro trativody ze štěrkopísku tříděného</t>
  </si>
  <si>
    <t>1785595597</t>
  </si>
  <si>
    <t>https://podminky.urs.cz/item/CS_URS_2025_01/212572111</t>
  </si>
  <si>
    <t>- podsyp potrubí min. 150 mm</t>
  </si>
  <si>
    <t>"napojení- RŠ" 2,5*0,15*0,6</t>
  </si>
  <si>
    <t>"RŠ - ČOV" 1,25*0,15*0,6</t>
  </si>
  <si>
    <t>"ČOV - vzorkovací šachta" 1,25*0,15*0,6</t>
  </si>
  <si>
    <t>"vzorkovací šachta - retenční nádoba" 6,6*0,15*0,6</t>
  </si>
  <si>
    <t>"retenční nádoba - vsakovací těleso 1" 5,5*0,15*0,6</t>
  </si>
  <si>
    <t>"vsakovací těleso 1 - 2" 5,5*0,15*0,6</t>
  </si>
  <si>
    <t>40</t>
  </si>
  <si>
    <t>271532211</t>
  </si>
  <si>
    <t>Podsyp pod základové konstrukce se zhutněním z hrubého kameniva frakce 32 až 63 mm</t>
  </si>
  <si>
    <t>1970363485</t>
  </si>
  <si>
    <t>https://podminky.urs.cz/item/CS_URS_2025_01/271532211</t>
  </si>
  <si>
    <t>- podsyp vsakovacích těles 400 mm</t>
  </si>
  <si>
    <t>"vsakovací tělesa" 2*(2*2)*0,4</t>
  </si>
  <si>
    <t>41</t>
  </si>
  <si>
    <t>271542r01</t>
  </si>
  <si>
    <t>Podsyp pod základové konstrukce se zhutněním frakce 32 - 128</t>
  </si>
  <si>
    <t>-586203132</t>
  </si>
  <si>
    <t>"vsakovací tělesa" 2*(2*2)*1,5</t>
  </si>
  <si>
    <t>42</t>
  </si>
  <si>
    <t>272362021</t>
  </si>
  <si>
    <t>Výztuž základových kleneb svařovanými sítěmi Kari</t>
  </si>
  <si>
    <t>1653482711</t>
  </si>
  <si>
    <t>https://podminky.urs.cz/item/CS_URS_2025_01/272362021</t>
  </si>
  <si>
    <t>"deska ČOV" 5,3*3*4,44*1,1*1,3*0,001</t>
  </si>
  <si>
    <t>"deska retenční nádrž" 3,25*3,25*4,44*1,1*1,3*0,001</t>
  </si>
  <si>
    <t>43</t>
  </si>
  <si>
    <t>273321311</t>
  </si>
  <si>
    <t>Základové desky ze ŽB bez zvýšených nároků na prostředí tř. C 16/20</t>
  </si>
  <si>
    <t>-2145447432</t>
  </si>
  <si>
    <t>https://podminky.urs.cz/item/CS_URS_2025_01/273321311</t>
  </si>
  <si>
    <t>"deska ČOV" 5,3*3*0,15</t>
  </si>
  <si>
    <t>"deska retenční nádrž" 3,25*3,25*0,15</t>
  </si>
  <si>
    <t>44</t>
  </si>
  <si>
    <t>273351121</t>
  </si>
  <si>
    <t>Zřízení bednění základových desek</t>
  </si>
  <si>
    <t>-438840723</t>
  </si>
  <si>
    <t>https://podminky.urs.cz/item/CS_URS_2025_01/273351121</t>
  </si>
  <si>
    <t>"deska ČOV" (5,3+3)*2*0,15</t>
  </si>
  <si>
    <t>"deska retenční nádrž" (3,25+3,25)*2*0,15</t>
  </si>
  <si>
    <t>45</t>
  </si>
  <si>
    <t>273351122</t>
  </si>
  <si>
    <t>Odstranění bednění základových desek</t>
  </si>
  <si>
    <t>-166521751</t>
  </si>
  <si>
    <t>https://podminky.urs.cz/item/CS_URS_2025_01/273351122</t>
  </si>
  <si>
    <t>Svislé a kompletní konstrukce</t>
  </si>
  <si>
    <t>46</t>
  </si>
  <si>
    <t>386411211</t>
  </si>
  <si>
    <t>Čistírna odpadních vod z polypropylenu komunální počet EO 20-35</t>
  </si>
  <si>
    <t>kus</t>
  </si>
  <si>
    <t>384080624</t>
  </si>
  <si>
    <t>https://podminky.urs.cz/item/CS_URS_2025_01/386411211</t>
  </si>
  <si>
    <t>- v případě nutnosti dle hydrogeologického posouzení obetonování nádrží</t>
  </si>
  <si>
    <t>- kompletní dodávka a montáž navrhnutého zařízení</t>
  </si>
  <si>
    <t>- včetně zprovoznění zařízení</t>
  </si>
  <si>
    <t>- dodávka včetně kompletního příslušenství a vbavení</t>
  </si>
  <si>
    <t>- dodávka včetně uvedení do provozu</t>
  </si>
  <si>
    <t>- dodávka včetně tubusu a poklopu</t>
  </si>
  <si>
    <t>"retenční nádrž" 1</t>
  </si>
  <si>
    <t>47</t>
  </si>
  <si>
    <t>382413115</t>
  </si>
  <si>
    <t>Osazení jímky z PP na obetonování objemu 6000 l pro usazení do terénu</t>
  </si>
  <si>
    <t>725437815</t>
  </si>
  <si>
    <t>https://podminky.urs.cz/item/CS_URS_2025_01/382413115</t>
  </si>
  <si>
    <t>- v případě nutnosti dle hydrogeologického posouzení obetonování jímky</t>
  </si>
  <si>
    <t xml:space="preserve">- kompletní dodávka </t>
  </si>
  <si>
    <t>- dodávka včetně prodlužovacího tubusu a poklopu</t>
  </si>
  <si>
    <t>48</t>
  </si>
  <si>
    <t>56230015</t>
  </si>
  <si>
    <t>jímka plastová na obetonování 2x2x1,5m objem 6m3</t>
  </si>
  <si>
    <t>764348754</t>
  </si>
  <si>
    <t>Trubní vedení</t>
  </si>
  <si>
    <t>49</t>
  </si>
  <si>
    <t>871310310</t>
  </si>
  <si>
    <t>Montáž kanalizačního potrubí hladkého plnostěnného SN 10 z polypropylenu DN 150</t>
  </si>
  <si>
    <t>m</t>
  </si>
  <si>
    <t>2141669248</t>
  </si>
  <si>
    <t>https://podminky.urs.cz/item/CS_URS_2024_01/871310310</t>
  </si>
  <si>
    <t>50</t>
  </si>
  <si>
    <t>28614211</t>
  </si>
  <si>
    <t>trubka kanalizační PP plnostěnná jednovrstvá DN 160x2000mm SN10</t>
  </si>
  <si>
    <t>-103212714</t>
  </si>
  <si>
    <t>"napojení- RŠ" 2,5</t>
  </si>
  <si>
    <t>"RŠ - ČOV" 1,25</t>
  </si>
  <si>
    <t>"ČOV - vzorkovací šachta" 1,25</t>
  </si>
  <si>
    <t>"vzorkovací šachta - retenční nádoba" 6,6</t>
  </si>
  <si>
    <t>"retenční nádoba - vsakovací těleso 1" 5,5</t>
  </si>
  <si>
    <t>"vsakovací těleso 1 - 2" 5,5</t>
  </si>
  <si>
    <t>22,6*1,05 'Přepočtené koeficientem množství</t>
  </si>
  <si>
    <t>51</t>
  </si>
  <si>
    <t>892351111</t>
  </si>
  <si>
    <t>Tlaková zkouška vodou potrubí DN 150 nebo 200</t>
  </si>
  <si>
    <t>-482187045</t>
  </si>
  <si>
    <t>https://podminky.urs.cz/item/CS_URS_2024_01/892351111</t>
  </si>
  <si>
    <t>- včetně napouštění a zavíčkování jednotlivých úseků</t>
  </si>
  <si>
    <t>"viz pol.č. 28614211" 22,6</t>
  </si>
  <si>
    <t>52</t>
  </si>
  <si>
    <t>894410242</t>
  </si>
  <si>
    <t>Osazení betonových dílců pro kanalizační šachty DN 1500 skruž rovná výšky 500 mm</t>
  </si>
  <si>
    <t>-996184742</t>
  </si>
  <si>
    <t>https://podminky.urs.cz/item/CS_URS_2025_01/894410242</t>
  </si>
  <si>
    <t>53</t>
  </si>
  <si>
    <t>59224435</t>
  </si>
  <si>
    <t>skruž betonové šachty DN 1500 kanalizační 150x50x14cm bez stupadel</t>
  </si>
  <si>
    <t>273700996</t>
  </si>
  <si>
    <t>" vsakovací jímky" 2*2</t>
  </si>
  <si>
    <t>54</t>
  </si>
  <si>
    <t>894410232</t>
  </si>
  <si>
    <t>Osazení betonových dílců pro kanalizační šachty DN 1000 skruž přechodová (konus)</t>
  </si>
  <si>
    <t>-1579755329</t>
  </si>
  <si>
    <t>https://podminky.urs.cz/item/CS_URS_2025_01/894410232</t>
  </si>
  <si>
    <t>55</t>
  </si>
  <si>
    <t>592243r01</t>
  </si>
  <si>
    <t>konus betonové šachty DN 1000 kanalizační 100x62,5x58cm tl stěny 12 bez stupadel</t>
  </si>
  <si>
    <t>-1503010837</t>
  </si>
  <si>
    <t>" vsakovací jímky" 2*1</t>
  </si>
  <si>
    <t>56</t>
  </si>
  <si>
    <t>894410312</t>
  </si>
  <si>
    <t>Osazení betonových dílců pro kanalizační šachty DN 1500 deska přechodová</t>
  </si>
  <si>
    <t>2042144802</t>
  </si>
  <si>
    <t>https://podminky.urs.cz/item/CS_URS_2025_01/894410312</t>
  </si>
  <si>
    <t>57</t>
  </si>
  <si>
    <t>592245r01</t>
  </si>
  <si>
    <t>deska betonová přechodová šachty DN 1500 kanalizační 150/100x50cm</t>
  </si>
  <si>
    <t>1584987969</t>
  </si>
  <si>
    <t>58</t>
  </si>
  <si>
    <t>894410212</t>
  </si>
  <si>
    <t>Osazení betonových dílců pro kanalizační šachty DN 1000 skruž rovná výšky 500 mm</t>
  </si>
  <si>
    <t>1540727480</t>
  </si>
  <si>
    <t>https://podminky.urs.cz/item/CS_URS_2025_01/894410212</t>
  </si>
  <si>
    <t>59</t>
  </si>
  <si>
    <t>59224067</t>
  </si>
  <si>
    <t>skruž betonová DN 1000x500 100x50x12cm</t>
  </si>
  <si>
    <t>1346687338</t>
  </si>
  <si>
    <t>60</t>
  </si>
  <si>
    <t>8944113r01</t>
  </si>
  <si>
    <t>Osazení těsnění pro dílce z betonových nebo železobetonových dílců pro šachty skruží rovných</t>
  </si>
  <si>
    <t>-1687497467</t>
  </si>
  <si>
    <t>61</t>
  </si>
  <si>
    <t>59224-R09</t>
  </si>
  <si>
    <t>těsnění elastomerové pro spojení šachetních dílů DN 1000</t>
  </si>
  <si>
    <t>-1318799620</t>
  </si>
  <si>
    <t>" vsakovací jímky" 2*3</t>
  </si>
  <si>
    <t>62</t>
  </si>
  <si>
    <t>59224-R10</t>
  </si>
  <si>
    <t>těsnění elastomerové pro spojení šachetních dílů DN 1500</t>
  </si>
  <si>
    <t>-1200332375</t>
  </si>
  <si>
    <t>63</t>
  </si>
  <si>
    <t>894800r01</t>
  </si>
  <si>
    <t>Těsnění prostupů betonovými dílci</t>
  </si>
  <si>
    <t>1385799173</t>
  </si>
  <si>
    <t>" vsakovací jímky" 3*1</t>
  </si>
  <si>
    <t>64</t>
  </si>
  <si>
    <t>899104112</t>
  </si>
  <si>
    <t>Osazení poklopů litinových, ocelových nebo železobetonových včetně rámů pro třídu zatížení D400, E600</t>
  </si>
  <si>
    <t>265294335</t>
  </si>
  <si>
    <t>https://podminky.urs.cz/item/CS_URS_2025_01/899104112</t>
  </si>
  <si>
    <t>65</t>
  </si>
  <si>
    <t>55241017</t>
  </si>
  <si>
    <t>poklop šachtový litinový kruhový DN 600 bez ventilace tř D400 pro běžný provoz</t>
  </si>
  <si>
    <t>211840465</t>
  </si>
  <si>
    <t>66</t>
  </si>
  <si>
    <t>8948000r02</t>
  </si>
  <si>
    <t>Napojení kanalizační přípojky na hlavní řád - včetně očištění a odzkoušení napojení</t>
  </si>
  <si>
    <t>720608924</t>
  </si>
  <si>
    <t>- napojení kanalizačního řádu v místě vyústění z objektu</t>
  </si>
  <si>
    <t>- včetně kompletních přípravných a pomocných prací</t>
  </si>
  <si>
    <t>67</t>
  </si>
  <si>
    <t>894812001</t>
  </si>
  <si>
    <t>Revizní a čistící šachta z PP šachtové dno DN 400/150 přímý tok</t>
  </si>
  <si>
    <t>51679833</t>
  </si>
  <si>
    <t>https://podminky.urs.cz/item/CS_URS_2024_01/894812001</t>
  </si>
  <si>
    <t>"revizní šachta" 1</t>
  </si>
  <si>
    <t>"vzorkovací šachta" 1</t>
  </si>
  <si>
    <t>68</t>
  </si>
  <si>
    <t>894812031</t>
  </si>
  <si>
    <t>Revizní a čistící šachta z PP DN 400 šachtová roura korugovaná bez hrdla světlé hloubky 1000 mm</t>
  </si>
  <si>
    <t>137357342</t>
  </si>
  <si>
    <t>https://podminky.urs.cz/item/CS_URS_2024_01/894812031</t>
  </si>
  <si>
    <t>69</t>
  </si>
  <si>
    <t>894812032</t>
  </si>
  <si>
    <t>Revizní a čistící šachta z PP DN 400 šachtová roura korugovaná bez hrdla světlé hloubky 1500 mm</t>
  </si>
  <si>
    <t>-215275707</t>
  </si>
  <si>
    <t>https://podminky.urs.cz/item/CS_URS_2024_01/894812032</t>
  </si>
  <si>
    <t>70</t>
  </si>
  <si>
    <t>894812041</t>
  </si>
  <si>
    <t>Příplatek k rourám revizní a čistící šachty z PP DN 400 za uříznutí šachtové roury</t>
  </si>
  <si>
    <t>-2041308562</t>
  </si>
  <si>
    <t>https://podminky.urs.cz/item/CS_URS_2024_01/894812041</t>
  </si>
  <si>
    <t>71</t>
  </si>
  <si>
    <t>894812063</t>
  </si>
  <si>
    <t>Revizní a čistící šachta z PP DN 400 poklop litinový plný do teleskopické trubky pro třídu zatížení D400</t>
  </si>
  <si>
    <t>974422971</t>
  </si>
  <si>
    <t>https://podminky.urs.cz/item/CS_URS_2024_01/894812063</t>
  </si>
  <si>
    <t>72</t>
  </si>
  <si>
    <t>899721112</t>
  </si>
  <si>
    <t>Signalizační vodič DN přes 150 mm na potrubí</t>
  </si>
  <si>
    <t>-622172329</t>
  </si>
  <si>
    <t>https://podminky.urs.cz/item/CS_URS_2024_01/899721112</t>
  </si>
  <si>
    <t>"kanalizační vedení" 22,6</t>
  </si>
  <si>
    <t>73</t>
  </si>
  <si>
    <t>899722111</t>
  </si>
  <si>
    <t>Krytí potrubí z plastů výstražnou fólií z PVC do 20 cm</t>
  </si>
  <si>
    <t>-538409702</t>
  </si>
  <si>
    <t>https://podminky.urs.cz/item/CS_URS_2024_01/899722111</t>
  </si>
  <si>
    <t>Ostatní konstrukce a práce, bourání</t>
  </si>
  <si>
    <t>74</t>
  </si>
  <si>
    <t>952901411</t>
  </si>
  <si>
    <t>Vyčištění ostatních objektů (kanálů, zásobníků, kůlen) při jakékoliv výšce podlaží</t>
  </si>
  <si>
    <t>607944845</t>
  </si>
  <si>
    <t>https://podminky.urs.cz/item/CS_URS_2025_01/952901411</t>
  </si>
  <si>
    <t>"původní jímka" 4*1,5*2+(3*4*2+3*1,5*2)</t>
  </si>
  <si>
    <t>75</t>
  </si>
  <si>
    <t>952901r01</t>
  </si>
  <si>
    <t>Vyčištění a zavození stávající jímky</t>
  </si>
  <si>
    <t>-1230735670</t>
  </si>
  <si>
    <t>- desinfekce jímky</t>
  </si>
  <si>
    <t>- utěsnění případných netěsností</t>
  </si>
  <si>
    <t>- zavazení jímky a její zakonzervování</t>
  </si>
  <si>
    <t>"původní jímka" 4*1,5*3</t>
  </si>
  <si>
    <t>76</t>
  </si>
  <si>
    <t>977151124</t>
  </si>
  <si>
    <t>Jádrové vrty diamantovými korunkami do stavebních materiálů D přes 150 do 180 mm</t>
  </si>
  <si>
    <t>1746606135</t>
  </si>
  <si>
    <t>https://podminky.urs.cz/item/CS_URS_2025_01/977151124</t>
  </si>
  <si>
    <t>" vývrt do vsakovací jímky" 3*0,12</t>
  </si>
  <si>
    <t>99</t>
  </si>
  <si>
    <t>Přesun hmot</t>
  </si>
  <si>
    <t>77</t>
  </si>
  <si>
    <t>998276101</t>
  </si>
  <si>
    <t>Přesun hmot pro trubní vedení z trub z plastických hmot otevřený výkop</t>
  </si>
  <si>
    <t>-1847511542</t>
  </si>
  <si>
    <t>VRN - Vedlejší rozpočtové náklady</t>
  </si>
  <si>
    <t>VRN1 - Průzkumné, geodetické a projektové práce</t>
  </si>
  <si>
    <t>VRN3 - Zařízení staveniště</t>
  </si>
  <si>
    <t>VRN4 - Inženýrská činnost</t>
  </si>
  <si>
    <t>VRN6 - Územní vlivy</t>
  </si>
  <si>
    <t>VRN1</t>
  </si>
  <si>
    <t>Průzkumné, geodetické a projektové práce</t>
  </si>
  <si>
    <t>011002000</t>
  </si>
  <si>
    <t>Průzkumné práce</t>
  </si>
  <si>
    <t>soubor</t>
  </si>
  <si>
    <t>1024</t>
  </si>
  <si>
    <t>1019393308</t>
  </si>
  <si>
    <t>Náklady na práce nutné k zjištění poměrů na staveništi, náklady obvykle spojené s následujícími průzkumy:</t>
  </si>
  <si>
    <t xml:space="preserve"> - geotechnický průzkum</t>
  </si>
  <si>
    <t>- biologický průzkum</t>
  </si>
  <si>
    <t>- hydrogeologický průzkum</t>
  </si>
  <si>
    <t>- průzkum výskytu nebezpečných látek a jevů</t>
  </si>
  <si>
    <t>- stavební průzkum</t>
  </si>
  <si>
    <t>- diagnostický průzkum vozovky</t>
  </si>
  <si>
    <t>- a další...</t>
  </si>
  <si>
    <t>Rozsah těchto opatřeni bude určen dodavatelem stavby a následně zahrnut do jednotkové ceny.</t>
  </si>
  <si>
    <t>Součástí nákladů jsou i náklady na zpracování jednotlivých zpráv a případné dokumentace. Včetně tištěné a digitální kopie v požadovaném množství.</t>
  </si>
  <si>
    <t>013254000</t>
  </si>
  <si>
    <t>Dokumentace skutečného provedení stavby</t>
  </si>
  <si>
    <t>Soubor</t>
  </si>
  <si>
    <t>-952513703</t>
  </si>
  <si>
    <t>https://podminky.urs.cz/item/CS_URS_2024_01/013254000</t>
  </si>
  <si>
    <t>Zpracování a kompletace projektové dokumentace skutečného provedení stavby se zakreslením změn</t>
  </si>
  <si>
    <t>- součástí nákladu je i tištěná a digitální forma dokumentace dle smluvních podmínek</t>
  </si>
  <si>
    <t>- Dokumentace skutečného provedení stavební části a protokoly z příslušných zkoušek</t>
  </si>
  <si>
    <t>- Dokumentace skutečného provedení statiky</t>
  </si>
  <si>
    <t>- Dokumentace skutečného provedení, revizní protokoly a revizní výkresy technického zařízení budovy</t>
  </si>
  <si>
    <t>VRN3</t>
  </si>
  <si>
    <t>Zařízení staveniště</t>
  </si>
  <si>
    <t>031002000</t>
  </si>
  <si>
    <t>Související práce pro zařízení staveniště</t>
  </si>
  <si>
    <t>-220022857</t>
  </si>
  <si>
    <t>Náklady na práce spojené s přípravou staveniště, náklady obvykle spojené s následujícím:</t>
  </si>
  <si>
    <t>- zpracování projektu zařízení staveniště</t>
  </si>
  <si>
    <t>- drobné terénní úpravy pro zařízení staveniště</t>
  </si>
  <si>
    <t>- náklady na zábory</t>
  </si>
  <si>
    <t>- atd...</t>
  </si>
  <si>
    <t>032002000</t>
  </si>
  <si>
    <t>Vybavení staveniště</t>
  </si>
  <si>
    <t>1324087617</t>
  </si>
  <si>
    <t>- náklady na stavební buňky, případně úpravu stávajících prostorů</t>
  </si>
  <si>
    <t>- náklady na zřízení s správu komunikační sítě</t>
  </si>
  <si>
    <t>-náklady na zřízení provizorních komunikací - schodiště, rampy, lávky chodníky, silnice, jeřábové dráhy atd...</t>
  </si>
  <si>
    <t xml:space="preserve">- náklady na vybudování a správu skládek </t>
  </si>
  <si>
    <t>- náklady na provoz a údržbu staveniště a přilehlých komunikací</t>
  </si>
  <si>
    <t>- zajištění chodu staveniště</t>
  </si>
  <si>
    <t xml:space="preserve"> - součástí jsou také projektové práce pro zařízení staveniště - podrobný projekt plánu organizace výstavby (POV)</t>
  </si>
  <si>
    <t>Rozsah a způsob provedení těchto opatřeni bude určen dodavatelem stavby na základě vstupních informací a charakteru stavby.</t>
  </si>
  <si>
    <t>Tyto skutečnosti budou následně zohledněny v jednotkové ceně.</t>
  </si>
  <si>
    <t>033002000</t>
  </si>
  <si>
    <t>Připojení staveniště na inženýrské sítě</t>
  </si>
  <si>
    <t>soubor…</t>
  </si>
  <si>
    <t>-2011766993</t>
  </si>
  <si>
    <t>- náklady na připojení inženýrských sítí</t>
  </si>
  <si>
    <t>- náklady na provoz staveniště a zajištění přísunu energie</t>
  </si>
  <si>
    <t>Rozsah a způsob provedení těchto opatřeni bude určen dodavatelem stavby a následně zahrnut do jednotkové ceny.</t>
  </si>
  <si>
    <t>034002000</t>
  </si>
  <si>
    <t>Zabezpečení staveniště</t>
  </si>
  <si>
    <t>-163950239</t>
  </si>
  <si>
    <t>Náklady na práce spojené se zajištěním provozu staveniště, náklady obvykle spojené s následujícím:</t>
  </si>
  <si>
    <t>- oplocení staveniště</t>
  </si>
  <si>
    <t>- náklady vzniklé v rámci ochrany sousedních pozemků a staveb před poškozením a znečištěním</t>
  </si>
  <si>
    <t>- osvětlení staveniště</t>
  </si>
  <si>
    <t>- informační tabule a dopravní značky na staveništi</t>
  </si>
  <si>
    <t>- strážní služba, případně zabezpečovací systém</t>
  </si>
  <si>
    <t xml:space="preserve">- ochranné a provozní konstrukce </t>
  </si>
  <si>
    <t>039002000</t>
  </si>
  <si>
    <t>Zrušení zařízení staveniště</t>
  </si>
  <si>
    <t>-1108949372</t>
  </si>
  <si>
    <t>Náklady na práce spojené se zrušením staveniště, náklady obvykle spojené s následujícím:</t>
  </si>
  <si>
    <t>- náklady na demolici zařízení staveniště a konstrukcí s tímto spojených</t>
  </si>
  <si>
    <t>- konečnými terénními úpravami po odstranění staveniště</t>
  </si>
  <si>
    <t>- rozebráním veškerých konstrukcí zajišťujících chod a bezpečnost staveniště</t>
  </si>
  <si>
    <t>- závěrečný úklid staveniště a přilehlých komunikací</t>
  </si>
  <si>
    <t>VRN4</t>
  </si>
  <si>
    <t>Inženýrská činnost</t>
  </si>
  <si>
    <t>044002000</t>
  </si>
  <si>
    <t>Revize a uvedení do provozu, včetně zaškolení obsluhy</t>
  </si>
  <si>
    <t>983182374</t>
  </si>
  <si>
    <t>https://podminky.urs.cz/item/CS_URS_2024_01/044002000</t>
  </si>
  <si>
    <t xml:space="preserve">Náklady na zajištění všech nezbytných zkoušek a atestů podle ČSN a případných jiných právních nebo technických předpisů </t>
  </si>
  <si>
    <t>platných v době provádění a předání díla, kterými bude prokázáno dosažení předepsané kvality a předepsaných technických parametrů díla.</t>
  </si>
  <si>
    <t>elektro, plyn, atd.</t>
  </si>
  <si>
    <t>- platí i pro technická a technologická zařízení</t>
  </si>
  <si>
    <t>045002000</t>
  </si>
  <si>
    <t>Kompletační a koordinační činnost</t>
  </si>
  <si>
    <t>-2025468315</t>
  </si>
  <si>
    <t>Náklady na zajištění a dodržení splnění všech požadavků a podmínek:</t>
  </si>
  <si>
    <t>- vyjádřeních vyplývajících ze stanovisek orgánů státní správy</t>
  </si>
  <si>
    <t>- zajištění oznámení zahájení stavebních prací v souladu s pravomocnými rozhodnutími a vyjádřeními například správců sítí</t>
  </si>
  <si>
    <t>-poskytnutí součinnosti při tvorbě povinných monitorovacích zpráv projektu; zajištění koordinační činnosti subdodavatelů zhotovitele</t>
  </si>
  <si>
    <t>-zajištění a provedení všech nezbytných opatření organizačního a stavebně technologického charakteru k řádnému provedení předmětu díla</t>
  </si>
  <si>
    <t>- předání všech dokladů o dokončené stavbě</t>
  </si>
  <si>
    <t>kompletace atestů, certifikátů, revizních zpráv a ostatních dokladů potřebných k předání a kolaudaci stavby vyplývajících z SOD</t>
  </si>
  <si>
    <t>- náklady na koordinační práci dodávek mezi dodavateli</t>
  </si>
  <si>
    <t>- stanovení pořadí případně souběžného provádění prací a doby realizace</t>
  </si>
  <si>
    <t>- vesměs se týká veškeré činnosti související se zakázkou - koordinace mezi jednotlivými subdodavateli</t>
  </si>
  <si>
    <t>049002000</t>
  </si>
  <si>
    <t>Ostatní inženýrská činnost</t>
  </si>
  <si>
    <t>-2073558397</t>
  </si>
  <si>
    <t>https://podminky.urs.cz/item/CS_URS_2024_01/049002000</t>
  </si>
  <si>
    <t>Náklady mimo jiné, vzniklé v rámci inženýrské činnosti během výstavby:</t>
  </si>
  <si>
    <t>- náklady vzniklé v souvislosti s realizací stavby</t>
  </si>
  <si>
    <t>- náklady na předání a kolaudaci</t>
  </si>
  <si>
    <t>VRN6</t>
  </si>
  <si>
    <t>Územní vlivy</t>
  </si>
  <si>
    <t>061002000</t>
  </si>
  <si>
    <t>Vliv klimatických podmínek</t>
  </si>
  <si>
    <t>1627554470</t>
  </si>
  <si>
    <t>Náklady na práce spojených se stížením pracovních podmínek v důsledku zhoršení klimatických vlivů, náklady obvykle spojené s následujícím:</t>
  </si>
  <si>
    <t>- zpomalení výstavby v důsledku stížených klimatických podmínek</t>
  </si>
  <si>
    <t>- čerpání vod v důsledku srážek z výkopů</t>
  </si>
  <si>
    <t>- zabezpečení výkopů během srážek</t>
  </si>
  <si>
    <t>- odklízení sněhu</t>
  </si>
  <si>
    <t>065002000</t>
  </si>
  <si>
    <t>Mimostaveništní doprava materiálů</t>
  </si>
  <si>
    <t>-439637333</t>
  </si>
  <si>
    <t>https://podminky.urs.cz/item/CS_URS_2024_01/065002000</t>
  </si>
  <si>
    <t>GD určí , zda bude potřebovat v rámci realizace potřebovat zvýšené náklady na mimostaveništní dopravu nad rámec dílčích rozpočtů</t>
  </si>
  <si>
    <t>- náklady běžně spojené s dopravou na větší vzdálenosti popřípadě použití nestandartních dopravních prostředků</t>
  </si>
  <si>
    <t>- běžně se jedná o technologie, nebo nadměrné konstrukce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</si>
</sst>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1151103" TargetMode="External" /><Relationship Id="rId2" Type="http://schemas.openxmlformats.org/officeDocument/2006/relationships/hyperlink" Target="https://podminky.urs.cz/item/CS_URS_2025_01/131151104" TargetMode="External" /><Relationship Id="rId3" Type="http://schemas.openxmlformats.org/officeDocument/2006/relationships/hyperlink" Target="https://podminky.urs.cz/item/CS_URS_2025_01/131251104" TargetMode="External" /><Relationship Id="rId4" Type="http://schemas.openxmlformats.org/officeDocument/2006/relationships/hyperlink" Target="https://podminky.urs.cz/item/CS_URS_2025_01/131351104" TargetMode="External" /><Relationship Id="rId5" Type="http://schemas.openxmlformats.org/officeDocument/2006/relationships/hyperlink" Target="https://podminky.urs.cz/item/CS_URS_2025_01/131451104" TargetMode="External" /><Relationship Id="rId6" Type="http://schemas.openxmlformats.org/officeDocument/2006/relationships/hyperlink" Target="https://podminky.urs.cz/item/CS_URS_2025_01/131551104" TargetMode="External" /><Relationship Id="rId7" Type="http://schemas.openxmlformats.org/officeDocument/2006/relationships/hyperlink" Target="https://podminky.urs.cz/item/CS_URS_2025_01/132151102" TargetMode="External" /><Relationship Id="rId8" Type="http://schemas.openxmlformats.org/officeDocument/2006/relationships/hyperlink" Target="https://podminky.urs.cz/item/CS_URS_2025_01/132251102" TargetMode="External" /><Relationship Id="rId9" Type="http://schemas.openxmlformats.org/officeDocument/2006/relationships/hyperlink" Target="https://podminky.urs.cz/item/CS_URS_2025_01/132351102" TargetMode="External" /><Relationship Id="rId10" Type="http://schemas.openxmlformats.org/officeDocument/2006/relationships/hyperlink" Target="https://podminky.urs.cz/item/CS_URS_2025_01/132451102" TargetMode="External" /><Relationship Id="rId11" Type="http://schemas.openxmlformats.org/officeDocument/2006/relationships/hyperlink" Target="https://podminky.urs.cz/item/CS_URS_2025_01/151101201" TargetMode="External" /><Relationship Id="rId12" Type="http://schemas.openxmlformats.org/officeDocument/2006/relationships/hyperlink" Target="https://podminky.urs.cz/item/CS_URS_2025_01/151101211" TargetMode="External" /><Relationship Id="rId13" Type="http://schemas.openxmlformats.org/officeDocument/2006/relationships/hyperlink" Target="https://podminky.urs.cz/item/CS_URS_2025_01/151101301" TargetMode="External" /><Relationship Id="rId14" Type="http://schemas.openxmlformats.org/officeDocument/2006/relationships/hyperlink" Target="https://podminky.urs.cz/item/CS_URS_2025_01/151101311" TargetMode="External" /><Relationship Id="rId15" Type="http://schemas.openxmlformats.org/officeDocument/2006/relationships/hyperlink" Target="https://podminky.urs.cz/item/CS_URS_2025_01/162251102" TargetMode="External" /><Relationship Id="rId16" Type="http://schemas.openxmlformats.org/officeDocument/2006/relationships/hyperlink" Target="https://podminky.urs.cz/item/CS_URS_2025_01/162251122" TargetMode="External" /><Relationship Id="rId17" Type="http://schemas.openxmlformats.org/officeDocument/2006/relationships/hyperlink" Target="https://podminky.urs.cz/item/CS_URS_2025_01/162251142" TargetMode="External" /><Relationship Id="rId18" Type="http://schemas.openxmlformats.org/officeDocument/2006/relationships/hyperlink" Target="https://podminky.urs.cz/item/CS_URS_2025_01/162751137" TargetMode="External" /><Relationship Id="rId19" Type="http://schemas.openxmlformats.org/officeDocument/2006/relationships/hyperlink" Target="https://podminky.urs.cz/item/CS_URS_2025_01/162751139" TargetMode="External" /><Relationship Id="rId20" Type="http://schemas.openxmlformats.org/officeDocument/2006/relationships/hyperlink" Target="https://podminky.urs.cz/item/CS_URS_2025_01/162751157" TargetMode="External" /><Relationship Id="rId21" Type="http://schemas.openxmlformats.org/officeDocument/2006/relationships/hyperlink" Target="https://podminky.urs.cz/item/CS_URS_2025_01/162751159" TargetMode="External" /><Relationship Id="rId22" Type="http://schemas.openxmlformats.org/officeDocument/2006/relationships/hyperlink" Target="https://podminky.urs.cz/item/CS_URS_2025_01/167151111" TargetMode="External" /><Relationship Id="rId23" Type="http://schemas.openxmlformats.org/officeDocument/2006/relationships/hyperlink" Target="https://podminky.urs.cz/item/CS_URS_2025_01/167151112" TargetMode="External" /><Relationship Id="rId24" Type="http://schemas.openxmlformats.org/officeDocument/2006/relationships/hyperlink" Target="https://podminky.urs.cz/item/CS_URS_2025_01/167151113" TargetMode="External" /><Relationship Id="rId25" Type="http://schemas.openxmlformats.org/officeDocument/2006/relationships/hyperlink" Target="https://podminky.urs.cz/item/CS_URS_2025_01/171201231" TargetMode="External" /><Relationship Id="rId26" Type="http://schemas.openxmlformats.org/officeDocument/2006/relationships/hyperlink" Target="https://podminky.urs.cz/item/CS_URS_2025_01/171251201" TargetMode="External" /><Relationship Id="rId27" Type="http://schemas.openxmlformats.org/officeDocument/2006/relationships/hyperlink" Target="https://podminky.urs.cz/item/CS_URS_2025_01/174151101" TargetMode="External" /><Relationship Id="rId28" Type="http://schemas.openxmlformats.org/officeDocument/2006/relationships/hyperlink" Target="https://podminky.urs.cz/item/CS_URS_2025_01/175151101" TargetMode="External" /><Relationship Id="rId29" Type="http://schemas.openxmlformats.org/officeDocument/2006/relationships/hyperlink" Target="https://podminky.urs.cz/item/CS_URS_2025_01/175151201" TargetMode="External" /><Relationship Id="rId30" Type="http://schemas.openxmlformats.org/officeDocument/2006/relationships/hyperlink" Target="https://podminky.urs.cz/item/CS_URS_2025_01/181351003" TargetMode="External" /><Relationship Id="rId31" Type="http://schemas.openxmlformats.org/officeDocument/2006/relationships/hyperlink" Target="https://podminky.urs.cz/item/CS_URS_2025_01/181411121" TargetMode="External" /><Relationship Id="rId32" Type="http://schemas.openxmlformats.org/officeDocument/2006/relationships/hyperlink" Target="https://podminky.urs.cz/item/CS_URS_2025_01/181951111" TargetMode="External" /><Relationship Id="rId33" Type="http://schemas.openxmlformats.org/officeDocument/2006/relationships/hyperlink" Target="https://podminky.urs.cz/item/CS_URS_2025_01/181951114" TargetMode="External" /><Relationship Id="rId34" Type="http://schemas.openxmlformats.org/officeDocument/2006/relationships/hyperlink" Target="https://podminky.urs.cz/item/CS_URS_2025_01/181951116" TargetMode="External" /><Relationship Id="rId35" Type="http://schemas.openxmlformats.org/officeDocument/2006/relationships/hyperlink" Target="https://podminky.urs.cz/item/CS_URS_2025_01/212572111" TargetMode="External" /><Relationship Id="rId36" Type="http://schemas.openxmlformats.org/officeDocument/2006/relationships/hyperlink" Target="https://podminky.urs.cz/item/CS_URS_2025_01/271532211" TargetMode="External" /><Relationship Id="rId37" Type="http://schemas.openxmlformats.org/officeDocument/2006/relationships/hyperlink" Target="https://podminky.urs.cz/item/CS_URS_2025_01/272362021" TargetMode="External" /><Relationship Id="rId38" Type="http://schemas.openxmlformats.org/officeDocument/2006/relationships/hyperlink" Target="https://podminky.urs.cz/item/CS_URS_2025_01/273321311" TargetMode="External" /><Relationship Id="rId39" Type="http://schemas.openxmlformats.org/officeDocument/2006/relationships/hyperlink" Target="https://podminky.urs.cz/item/CS_URS_2025_01/273351121" TargetMode="External" /><Relationship Id="rId40" Type="http://schemas.openxmlformats.org/officeDocument/2006/relationships/hyperlink" Target="https://podminky.urs.cz/item/CS_URS_2025_01/273351122" TargetMode="External" /><Relationship Id="rId41" Type="http://schemas.openxmlformats.org/officeDocument/2006/relationships/hyperlink" Target="https://podminky.urs.cz/item/CS_URS_2025_01/386411211" TargetMode="External" /><Relationship Id="rId42" Type="http://schemas.openxmlformats.org/officeDocument/2006/relationships/hyperlink" Target="https://podminky.urs.cz/item/CS_URS_2025_01/382413115" TargetMode="External" /><Relationship Id="rId43" Type="http://schemas.openxmlformats.org/officeDocument/2006/relationships/hyperlink" Target="https://podminky.urs.cz/item/CS_URS_2024_01/871310310" TargetMode="External" /><Relationship Id="rId44" Type="http://schemas.openxmlformats.org/officeDocument/2006/relationships/hyperlink" Target="https://podminky.urs.cz/item/CS_URS_2024_01/892351111" TargetMode="External" /><Relationship Id="rId45" Type="http://schemas.openxmlformats.org/officeDocument/2006/relationships/hyperlink" Target="https://podminky.urs.cz/item/CS_URS_2025_01/894410242" TargetMode="External" /><Relationship Id="rId46" Type="http://schemas.openxmlformats.org/officeDocument/2006/relationships/hyperlink" Target="https://podminky.urs.cz/item/CS_URS_2025_01/894410232" TargetMode="External" /><Relationship Id="rId47" Type="http://schemas.openxmlformats.org/officeDocument/2006/relationships/hyperlink" Target="https://podminky.urs.cz/item/CS_URS_2025_01/894410312" TargetMode="External" /><Relationship Id="rId48" Type="http://schemas.openxmlformats.org/officeDocument/2006/relationships/hyperlink" Target="https://podminky.urs.cz/item/CS_URS_2025_01/894410212" TargetMode="External" /><Relationship Id="rId49" Type="http://schemas.openxmlformats.org/officeDocument/2006/relationships/hyperlink" Target="https://podminky.urs.cz/item/CS_URS_2025_01/899104112" TargetMode="External" /><Relationship Id="rId50" Type="http://schemas.openxmlformats.org/officeDocument/2006/relationships/hyperlink" Target="https://podminky.urs.cz/item/CS_URS_2024_01/894812001" TargetMode="External" /><Relationship Id="rId51" Type="http://schemas.openxmlformats.org/officeDocument/2006/relationships/hyperlink" Target="https://podminky.urs.cz/item/CS_URS_2024_01/894812031" TargetMode="External" /><Relationship Id="rId52" Type="http://schemas.openxmlformats.org/officeDocument/2006/relationships/hyperlink" Target="https://podminky.urs.cz/item/CS_URS_2024_01/894812032" TargetMode="External" /><Relationship Id="rId53" Type="http://schemas.openxmlformats.org/officeDocument/2006/relationships/hyperlink" Target="https://podminky.urs.cz/item/CS_URS_2024_01/894812041" TargetMode="External" /><Relationship Id="rId54" Type="http://schemas.openxmlformats.org/officeDocument/2006/relationships/hyperlink" Target="https://podminky.urs.cz/item/CS_URS_2024_01/894812063" TargetMode="External" /><Relationship Id="rId55" Type="http://schemas.openxmlformats.org/officeDocument/2006/relationships/hyperlink" Target="https://podminky.urs.cz/item/CS_URS_2024_01/899721112" TargetMode="External" /><Relationship Id="rId56" Type="http://schemas.openxmlformats.org/officeDocument/2006/relationships/hyperlink" Target="https://podminky.urs.cz/item/CS_URS_2024_01/899722111" TargetMode="External" /><Relationship Id="rId57" Type="http://schemas.openxmlformats.org/officeDocument/2006/relationships/hyperlink" Target="https://podminky.urs.cz/item/CS_URS_2025_01/952901411" TargetMode="External" /><Relationship Id="rId58" Type="http://schemas.openxmlformats.org/officeDocument/2006/relationships/hyperlink" Target="https://podminky.urs.cz/item/CS_URS_2025_01/977151124" TargetMode="External" /><Relationship Id="rId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54000" TargetMode="External" /><Relationship Id="rId2" Type="http://schemas.openxmlformats.org/officeDocument/2006/relationships/hyperlink" Target="https://podminky.urs.cz/item/CS_URS_2024_01/044002000" TargetMode="External" /><Relationship Id="rId3" Type="http://schemas.openxmlformats.org/officeDocument/2006/relationships/hyperlink" Target="https://podminky.urs.cz/item/CS_URS_2024_01/049002000" TargetMode="External" /><Relationship Id="rId4" Type="http://schemas.openxmlformats.org/officeDocument/2006/relationships/hyperlink" Target="https://podminky.urs.cz/item/CS_URS_2024_01/065002000" TargetMode="External" /><Relationship Id="rId5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R-25_05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Čistírna odpadních vod Česká Kamenice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Česká Kamenice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4. 2. 2025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Jan Hošek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Bc. Čermák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'D1.01 -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'D1.01 - Stavební část'!P128</f>
        <v>0</v>
      </c>
      <c r="AV95" s="129">
        <f>'D1.01 - Stavební část'!J33</f>
        <v>0</v>
      </c>
      <c r="AW95" s="129">
        <f>'D1.01 - Stavební část'!J34</f>
        <v>0</v>
      </c>
      <c r="AX95" s="129">
        <f>'D1.01 - Stavební část'!J35</f>
        <v>0</v>
      </c>
      <c r="AY95" s="129">
        <f>'D1.01 - Stavební část'!J36</f>
        <v>0</v>
      </c>
      <c r="AZ95" s="129">
        <f>'D1.01 - Stavební část'!F33</f>
        <v>0</v>
      </c>
      <c r="BA95" s="129">
        <f>'D1.01 - Stavební část'!F34</f>
        <v>0</v>
      </c>
      <c r="BB95" s="129">
        <f>'D1.01 - Stavební část'!F35</f>
        <v>0</v>
      </c>
      <c r="BC95" s="129">
        <f>'D1.01 - Stavební část'!F36</f>
        <v>0</v>
      </c>
      <c r="BD95" s="131">
        <f>'D1.01 - Stavební část'!F37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 - Vedlejší rozpočtové...'!J30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33">
        <v>0</v>
      </c>
      <c r="AT96" s="134">
        <f>ROUND(SUM(AV96:AW96),2)</f>
        <v>0</v>
      </c>
      <c r="AU96" s="135">
        <f>'VRN - Vedlejší rozpočtové...'!P120</f>
        <v>0</v>
      </c>
      <c r="AV96" s="134">
        <f>'VRN - Vedlejší rozpočtové...'!J33</f>
        <v>0</v>
      </c>
      <c r="AW96" s="134">
        <f>'VRN - Vedlejší rozpočtové...'!J34</f>
        <v>0</v>
      </c>
      <c r="AX96" s="134">
        <f>'VRN - Vedlejší rozpočtové...'!J35</f>
        <v>0</v>
      </c>
      <c r="AY96" s="134">
        <f>'VRN - Vedlejší rozpočtové...'!J36</f>
        <v>0</v>
      </c>
      <c r="AZ96" s="134">
        <f>'VRN - Vedlejší rozpočtové...'!F33</f>
        <v>0</v>
      </c>
      <c r="BA96" s="134">
        <f>'VRN - Vedlejší rozpočtové...'!F34</f>
        <v>0</v>
      </c>
      <c r="BB96" s="134">
        <f>'VRN - Vedlejší rozpočtové...'!F35</f>
        <v>0</v>
      </c>
      <c r="BC96" s="134">
        <f>'VRN - Vedlejší rozpočtové...'!F36</f>
        <v>0</v>
      </c>
      <c r="BD96" s="136">
        <f>'VRN - Vedlejší rozpočtové...'!F37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V5yNg4VLZVfhQOw1ftnzmhTxM9M1tFD43BDkEy1tfu6gmIHj4vu1QgWPxJHyZOSmb/4hOWUa+fY4siQvDf3f2A==" hashValue="NOEEKRfr0/xSIsmdDsJjC6pZMUrciFP5RV2AfRcXf2yoAbP5a54DGPuQ/p00KJQXi1Ic7vAu524fy6c3GRV2g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D1.01 - Stavební část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Čistírna odpadních vod Česká Kamenice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ROUND((SUM(BE128:BE734)),  2)</f>
        <v>0</v>
      </c>
      <c r="G33" s="39"/>
      <c r="H33" s="39"/>
      <c r="I33" s="156">
        <v>0.20999999999999999</v>
      </c>
      <c r="J33" s="155">
        <f>ROUND(((SUM(BE128:BE734))*I33),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ROUND((SUM(BF128:BF734)),  2)</f>
        <v>0</v>
      </c>
      <c r="G34" s="39"/>
      <c r="H34" s="39"/>
      <c r="I34" s="156">
        <v>0.12</v>
      </c>
      <c r="J34" s="155">
        <f>ROUND(((SUM(BF128:BF734))*I34),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ROUND((SUM(BG128:BG734)),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ROUND((SUM(BH128:BH734)),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ROUND((SUM(BI128:BI734)),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Čistírna odpadních vod Česká Kamenice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D1.01 -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Česká Kamenice</v>
      </c>
      <c r="G89" s="41"/>
      <c r="H89" s="41"/>
      <c r="I89" s="33" t="s">
        <v>22</v>
      </c>
      <c r="J89" s="80" t="str">
        <f>IF(J12="","",J12)</f>
        <v>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Jan Hošek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J138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101</v>
      </c>
      <c r="E100" s="189"/>
      <c r="F100" s="189"/>
      <c r="G100" s="189"/>
      <c r="H100" s="189"/>
      <c r="I100" s="189"/>
      <c r="J100" s="190">
        <f>J259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102</v>
      </c>
      <c r="E101" s="189"/>
      <c r="F101" s="189"/>
      <c r="G101" s="189"/>
      <c r="H101" s="189"/>
      <c r="I101" s="189"/>
      <c r="J101" s="190">
        <f>J282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103</v>
      </c>
      <c r="E102" s="189"/>
      <c r="F102" s="189"/>
      <c r="G102" s="189"/>
      <c r="H102" s="189"/>
      <c r="I102" s="189"/>
      <c r="J102" s="190">
        <f>J367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</v>
      </c>
      <c r="E103" s="189"/>
      <c r="F103" s="189"/>
      <c r="G103" s="189"/>
      <c r="H103" s="189"/>
      <c r="I103" s="189"/>
      <c r="J103" s="190">
        <f>J428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105</v>
      </c>
      <c r="E104" s="189"/>
      <c r="F104" s="189"/>
      <c r="G104" s="189"/>
      <c r="H104" s="189"/>
      <c r="I104" s="189"/>
      <c r="J104" s="190">
        <f>J481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J539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107</v>
      </c>
      <c r="E106" s="189"/>
      <c r="F106" s="189"/>
      <c r="G106" s="189"/>
      <c r="H106" s="189"/>
      <c r="I106" s="189"/>
      <c r="J106" s="190">
        <f>J566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108</v>
      </c>
      <c r="E107" s="189"/>
      <c r="F107" s="189"/>
      <c r="G107" s="189"/>
      <c r="H107" s="189"/>
      <c r="I107" s="189"/>
      <c r="J107" s="190">
        <f>J708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109</v>
      </c>
      <c r="E108" s="189"/>
      <c r="F108" s="189"/>
      <c r="G108" s="189"/>
      <c r="H108" s="189"/>
      <c r="I108" s="189"/>
      <c r="J108" s="190">
        <f>J733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110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Čistírna odpadních vod Česká Kamenice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91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D1.01 - Stavební část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Česká Kamenice</v>
      </c>
      <c r="G122" s="41"/>
      <c r="H122" s="41"/>
      <c r="I122" s="33" t="s">
        <v>22</v>
      </c>
      <c r="J122" s="80" t="str">
        <f>IF(J12="","",J12)</f>
        <v>4. 2. 2025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 xml:space="preserve"> </v>
      </c>
      <c r="G124" s="41"/>
      <c r="H124" s="41"/>
      <c r="I124" s="33" t="s">
        <v>30</v>
      </c>
      <c r="J124" s="37" t="str">
        <f>E21</f>
        <v>Jan Hošek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Bc. Čermák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111</v>
      </c>
      <c r="D127" s="195" t="s">
        <v>61</v>
      </c>
      <c r="E127" s="195" t="s">
        <v>57</v>
      </c>
      <c r="F127" s="195" t="s">
        <v>58</v>
      </c>
      <c r="G127" s="195" t="s">
        <v>112</v>
      </c>
      <c r="H127" s="195" t="s">
        <v>113</v>
      </c>
      <c r="I127" s="195" t="s">
        <v>114</v>
      </c>
      <c r="J127" s="195" t="s">
        <v>95</v>
      </c>
      <c r="K127" s="196" t="s">
        <v>115</v>
      </c>
      <c r="L127" s="197"/>
      <c r="M127" s="101" t="s">
        <v>1</v>
      </c>
      <c r="N127" s="102" t="s">
        <v>40</v>
      </c>
      <c r="O127" s="102" t="s">
        <v>116</v>
      </c>
      <c r="P127" s="102" t="s">
        <v>117</v>
      </c>
      <c r="Q127" s="102" t="s">
        <v>118</v>
      </c>
      <c r="R127" s="102" t="s">
        <v>119</v>
      </c>
      <c r="S127" s="102" t="s">
        <v>120</v>
      </c>
      <c r="T127" s="103" t="s">
        <v>121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122</v>
      </c>
      <c r="D128" s="41"/>
      <c r="E128" s="41"/>
      <c r="F128" s="41"/>
      <c r="G128" s="41"/>
      <c r="H128" s="41"/>
      <c r="I128" s="41"/>
      <c r="J128" s="198">
        <f>BK128</f>
        <v>0</v>
      </c>
      <c r="K128" s="41"/>
      <c r="L128" s="45"/>
      <c r="M128" s="104"/>
      <c r="N128" s="199"/>
      <c r="O128" s="105"/>
      <c r="P128" s="200">
        <f>P129</f>
        <v>0</v>
      </c>
      <c r="Q128" s="105"/>
      <c r="R128" s="200">
        <f>R129</f>
        <v>69.405509140000007</v>
      </c>
      <c r="S128" s="105"/>
      <c r="T128" s="201">
        <f>T129</f>
        <v>0.020160000000000001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97</v>
      </c>
      <c r="BK128" s="202">
        <f>BK129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84</v>
      </c>
      <c r="F129" s="206" t="s">
        <v>123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P130+P138+P259+P282+P367+P428+P481+P539+P566+P708+P733</f>
        <v>0</v>
      </c>
      <c r="Q129" s="211"/>
      <c r="R129" s="212">
        <f>R130+R138+R259+R282+R367+R428+R481+R539+R566+R708+R733</f>
        <v>69.405509140000007</v>
      </c>
      <c r="S129" s="211"/>
      <c r="T129" s="213">
        <f>T130+T138+T259+T282+T367+T428+T481+T539+T566+T708+T733</f>
        <v>0.020160000000000001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124</v>
      </c>
      <c r="BK129" s="216">
        <f>BK130+BK138+BK259+BK282+BK367+BK428+BK481+BK539+BK566+BK708+BK733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8</v>
      </c>
      <c r="F130" s="217" t="s">
        <v>125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SUM(P131:P137)</f>
        <v>0</v>
      </c>
      <c r="Q130" s="211"/>
      <c r="R130" s="212">
        <f>SUM(R131:R137)</f>
        <v>0</v>
      </c>
      <c r="S130" s="211"/>
      <c r="T130" s="213">
        <f>SUM(T131:T137)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124</v>
      </c>
      <c r="BK130" s="216">
        <f>SUM(BK131:BK137)</f>
        <v>0</v>
      </c>
    </row>
    <row r="131" s="2" customFormat="1" ht="26.4" customHeight="1">
      <c r="A131" s="39"/>
      <c r="B131" s="40"/>
      <c r="C131" s="219" t="s">
        <v>84</v>
      </c>
      <c r="D131" s="219" t="s">
        <v>126</v>
      </c>
      <c r="E131" s="220" t="s">
        <v>127</v>
      </c>
      <c r="F131" s="221" t="s">
        <v>128</v>
      </c>
      <c r="G131" s="222" t="s">
        <v>129</v>
      </c>
      <c r="H131" s="223">
        <v>88.5</v>
      </c>
      <c r="I131" s="224"/>
      <c r="J131" s="225">
        <f>ROUND(I131*H131,2)</f>
        <v>0</v>
      </c>
      <c r="K131" s="221" t="s">
        <v>130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131</v>
      </c>
      <c r="AT131" s="230" t="s">
        <v>126</v>
      </c>
      <c r="AU131" s="230" t="s">
        <v>86</v>
      </c>
      <c r="AY131" s="18" t="s">
        <v>124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131</v>
      </c>
      <c r="BM131" s="230" t="s">
        <v>132</v>
      </c>
    </row>
    <row r="132" s="2" customFormat="1">
      <c r="A132" s="39"/>
      <c r="B132" s="40"/>
      <c r="C132" s="41"/>
      <c r="D132" s="232" t="s">
        <v>133</v>
      </c>
      <c r="E132" s="41"/>
      <c r="F132" s="233" t="s">
        <v>134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133</v>
      </c>
      <c r="AU132" s="18" t="s">
        <v>86</v>
      </c>
    </row>
    <row r="133" s="13" customFormat="1">
      <c r="A133" s="13"/>
      <c r="B133" s="237"/>
      <c r="C133" s="238"/>
      <c r="D133" s="239" t="s">
        <v>135</v>
      </c>
      <c r="E133" s="240" t="s">
        <v>1</v>
      </c>
      <c r="F133" s="241" t="s">
        <v>136</v>
      </c>
      <c r="G133" s="238"/>
      <c r="H133" s="240" t="s">
        <v>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135</v>
      </c>
      <c r="AU133" s="247" t="s">
        <v>86</v>
      </c>
      <c r="AV133" s="13" t="s">
        <v>84</v>
      </c>
      <c r="AW133" s="13" t="s">
        <v>32</v>
      </c>
      <c r="AX133" s="13" t="s">
        <v>76</v>
      </c>
      <c r="AY133" s="247" t="s">
        <v>124</v>
      </c>
    </row>
    <row r="134" s="13" customFormat="1">
      <c r="A134" s="13"/>
      <c r="B134" s="237"/>
      <c r="C134" s="238"/>
      <c r="D134" s="239" t="s">
        <v>135</v>
      </c>
      <c r="E134" s="240" t="s">
        <v>1</v>
      </c>
      <c r="F134" s="241" t="s">
        <v>137</v>
      </c>
      <c r="G134" s="238"/>
      <c r="H134" s="240" t="s">
        <v>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135</v>
      </c>
      <c r="AU134" s="247" t="s">
        <v>86</v>
      </c>
      <c r="AV134" s="13" t="s">
        <v>84</v>
      </c>
      <c r="AW134" s="13" t="s">
        <v>32</v>
      </c>
      <c r="AX134" s="13" t="s">
        <v>76</v>
      </c>
      <c r="AY134" s="247" t="s">
        <v>124</v>
      </c>
    </row>
    <row r="135" s="13" customFormat="1">
      <c r="A135" s="13"/>
      <c r="B135" s="237"/>
      <c r="C135" s="238"/>
      <c r="D135" s="239" t="s">
        <v>135</v>
      </c>
      <c r="E135" s="240" t="s">
        <v>1</v>
      </c>
      <c r="F135" s="241" t="s">
        <v>138</v>
      </c>
      <c r="G135" s="238"/>
      <c r="H135" s="240" t="s">
        <v>1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135</v>
      </c>
      <c r="AU135" s="247" t="s">
        <v>86</v>
      </c>
      <c r="AV135" s="13" t="s">
        <v>84</v>
      </c>
      <c r="AW135" s="13" t="s">
        <v>32</v>
      </c>
      <c r="AX135" s="13" t="s">
        <v>76</v>
      </c>
      <c r="AY135" s="247" t="s">
        <v>124</v>
      </c>
    </row>
    <row r="136" s="14" customFormat="1">
      <c r="A136" s="14"/>
      <c r="B136" s="248"/>
      <c r="C136" s="249"/>
      <c r="D136" s="239" t="s">
        <v>135</v>
      </c>
      <c r="E136" s="250" t="s">
        <v>1</v>
      </c>
      <c r="F136" s="251" t="s">
        <v>139</v>
      </c>
      <c r="G136" s="249"/>
      <c r="H136" s="252">
        <v>88.5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8" t="s">
        <v>135</v>
      </c>
      <c r="AU136" s="258" t="s">
        <v>86</v>
      </c>
      <c r="AV136" s="14" t="s">
        <v>86</v>
      </c>
      <c r="AW136" s="14" t="s">
        <v>32</v>
      </c>
      <c r="AX136" s="14" t="s">
        <v>76</v>
      </c>
      <c r="AY136" s="258" t="s">
        <v>124</v>
      </c>
    </row>
    <row r="137" s="15" customFormat="1">
      <c r="A137" s="15"/>
      <c r="B137" s="259"/>
      <c r="C137" s="260"/>
      <c r="D137" s="239" t="s">
        <v>135</v>
      </c>
      <c r="E137" s="261" t="s">
        <v>1</v>
      </c>
      <c r="F137" s="262" t="s">
        <v>140</v>
      </c>
      <c r="G137" s="260"/>
      <c r="H137" s="263">
        <v>88.5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9" t="s">
        <v>135</v>
      </c>
      <c r="AU137" s="269" t="s">
        <v>86</v>
      </c>
      <c r="AV137" s="15" t="s">
        <v>131</v>
      </c>
      <c r="AW137" s="15" t="s">
        <v>32</v>
      </c>
      <c r="AX137" s="15" t="s">
        <v>84</v>
      </c>
      <c r="AY137" s="269" t="s">
        <v>124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141</v>
      </c>
      <c r="F138" s="217" t="s">
        <v>142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SUM(P139:P258)</f>
        <v>0</v>
      </c>
      <c r="Q138" s="211"/>
      <c r="R138" s="212">
        <f>SUM(R139:R258)</f>
        <v>0</v>
      </c>
      <c r="S138" s="211"/>
      <c r="T138" s="213">
        <f>SUM(T139:T258)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84</v>
      </c>
      <c r="AT138" s="215" t="s">
        <v>75</v>
      </c>
      <c r="AU138" s="215" t="s">
        <v>84</v>
      </c>
      <c r="AY138" s="214" t="s">
        <v>124</v>
      </c>
      <c r="BK138" s="216">
        <f>SUM(BK139:BK258)</f>
        <v>0</v>
      </c>
    </row>
    <row r="139" s="2" customFormat="1" ht="36" customHeight="1">
      <c r="A139" s="39"/>
      <c r="B139" s="40"/>
      <c r="C139" s="219" t="s">
        <v>86</v>
      </c>
      <c r="D139" s="219" t="s">
        <v>126</v>
      </c>
      <c r="E139" s="220" t="s">
        <v>143</v>
      </c>
      <c r="F139" s="221" t="s">
        <v>144</v>
      </c>
      <c r="G139" s="222" t="s">
        <v>145</v>
      </c>
      <c r="H139" s="223">
        <v>15.974</v>
      </c>
      <c r="I139" s="224"/>
      <c r="J139" s="225">
        <f>ROUND(I139*H139,2)</f>
        <v>0</v>
      </c>
      <c r="K139" s="221" t="s">
        <v>130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131</v>
      </c>
      <c r="AT139" s="230" t="s">
        <v>126</v>
      </c>
      <c r="AU139" s="230" t="s">
        <v>86</v>
      </c>
      <c r="AY139" s="18" t="s">
        <v>124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131</v>
      </c>
      <c r="BM139" s="230" t="s">
        <v>146</v>
      </c>
    </row>
    <row r="140" s="2" customFormat="1">
      <c r="A140" s="39"/>
      <c r="B140" s="40"/>
      <c r="C140" s="41"/>
      <c r="D140" s="232" t="s">
        <v>133</v>
      </c>
      <c r="E140" s="41"/>
      <c r="F140" s="233" t="s">
        <v>147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133</v>
      </c>
      <c r="AU140" s="18" t="s">
        <v>86</v>
      </c>
    </row>
    <row r="141" s="13" customFormat="1">
      <c r="A141" s="13"/>
      <c r="B141" s="237"/>
      <c r="C141" s="238"/>
      <c r="D141" s="239" t="s">
        <v>135</v>
      </c>
      <c r="E141" s="240" t="s">
        <v>1</v>
      </c>
      <c r="F141" s="241" t="s">
        <v>136</v>
      </c>
      <c r="G141" s="238"/>
      <c r="H141" s="240" t="s">
        <v>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135</v>
      </c>
      <c r="AU141" s="247" t="s">
        <v>86</v>
      </c>
      <c r="AV141" s="13" t="s">
        <v>84</v>
      </c>
      <c r="AW141" s="13" t="s">
        <v>32</v>
      </c>
      <c r="AX141" s="13" t="s">
        <v>76</v>
      </c>
      <c r="AY141" s="247" t="s">
        <v>124</v>
      </c>
    </row>
    <row r="142" s="13" customFormat="1">
      <c r="A142" s="13"/>
      <c r="B142" s="237"/>
      <c r="C142" s="238"/>
      <c r="D142" s="239" t="s">
        <v>135</v>
      </c>
      <c r="E142" s="240" t="s">
        <v>1</v>
      </c>
      <c r="F142" s="241" t="s">
        <v>137</v>
      </c>
      <c r="G142" s="238"/>
      <c r="H142" s="240" t="s">
        <v>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135</v>
      </c>
      <c r="AU142" s="247" t="s">
        <v>86</v>
      </c>
      <c r="AV142" s="13" t="s">
        <v>84</v>
      </c>
      <c r="AW142" s="13" t="s">
        <v>32</v>
      </c>
      <c r="AX142" s="13" t="s">
        <v>76</v>
      </c>
      <c r="AY142" s="247" t="s">
        <v>124</v>
      </c>
    </row>
    <row r="143" s="13" customFormat="1">
      <c r="A143" s="13"/>
      <c r="B143" s="237"/>
      <c r="C143" s="238"/>
      <c r="D143" s="239" t="s">
        <v>135</v>
      </c>
      <c r="E143" s="240" t="s">
        <v>1</v>
      </c>
      <c r="F143" s="241" t="s">
        <v>138</v>
      </c>
      <c r="G143" s="238"/>
      <c r="H143" s="240" t="s">
        <v>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135</v>
      </c>
      <c r="AU143" s="247" t="s">
        <v>86</v>
      </c>
      <c r="AV143" s="13" t="s">
        <v>84</v>
      </c>
      <c r="AW143" s="13" t="s">
        <v>32</v>
      </c>
      <c r="AX143" s="13" t="s">
        <v>76</v>
      </c>
      <c r="AY143" s="247" t="s">
        <v>124</v>
      </c>
    </row>
    <row r="144" s="13" customFormat="1">
      <c r="A144" s="13"/>
      <c r="B144" s="237"/>
      <c r="C144" s="238"/>
      <c r="D144" s="239" t="s">
        <v>135</v>
      </c>
      <c r="E144" s="240" t="s">
        <v>1</v>
      </c>
      <c r="F144" s="241" t="s">
        <v>148</v>
      </c>
      <c r="G144" s="238"/>
      <c r="H144" s="240" t="s">
        <v>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135</v>
      </c>
      <c r="AU144" s="247" t="s">
        <v>86</v>
      </c>
      <c r="AV144" s="13" t="s">
        <v>84</v>
      </c>
      <c r="AW144" s="13" t="s">
        <v>32</v>
      </c>
      <c r="AX144" s="13" t="s">
        <v>76</v>
      </c>
      <c r="AY144" s="247" t="s">
        <v>124</v>
      </c>
    </row>
    <row r="145" s="13" customFormat="1">
      <c r="A145" s="13"/>
      <c r="B145" s="237"/>
      <c r="C145" s="238"/>
      <c r="D145" s="239" t="s">
        <v>135</v>
      </c>
      <c r="E145" s="240" t="s">
        <v>1</v>
      </c>
      <c r="F145" s="241" t="s">
        <v>138</v>
      </c>
      <c r="G145" s="238"/>
      <c r="H145" s="240" t="s">
        <v>1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135</v>
      </c>
      <c r="AU145" s="247" t="s">
        <v>86</v>
      </c>
      <c r="AV145" s="13" t="s">
        <v>84</v>
      </c>
      <c r="AW145" s="13" t="s">
        <v>32</v>
      </c>
      <c r="AX145" s="13" t="s">
        <v>76</v>
      </c>
      <c r="AY145" s="247" t="s">
        <v>124</v>
      </c>
    </row>
    <row r="146" s="14" customFormat="1">
      <c r="A146" s="14"/>
      <c r="B146" s="248"/>
      <c r="C146" s="249"/>
      <c r="D146" s="239" t="s">
        <v>135</v>
      </c>
      <c r="E146" s="250" t="s">
        <v>1</v>
      </c>
      <c r="F146" s="251" t="s">
        <v>149</v>
      </c>
      <c r="G146" s="249"/>
      <c r="H146" s="252">
        <v>54.854999999999997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135</v>
      </c>
      <c r="AU146" s="258" t="s">
        <v>86</v>
      </c>
      <c r="AV146" s="14" t="s">
        <v>86</v>
      </c>
      <c r="AW146" s="14" t="s">
        <v>32</v>
      </c>
      <c r="AX146" s="14" t="s">
        <v>76</v>
      </c>
      <c r="AY146" s="258" t="s">
        <v>124</v>
      </c>
    </row>
    <row r="147" s="14" customFormat="1">
      <c r="A147" s="14"/>
      <c r="B147" s="248"/>
      <c r="C147" s="249"/>
      <c r="D147" s="239" t="s">
        <v>135</v>
      </c>
      <c r="E147" s="250" t="s">
        <v>1</v>
      </c>
      <c r="F147" s="251" t="s">
        <v>150</v>
      </c>
      <c r="G147" s="249"/>
      <c r="H147" s="252">
        <v>29.257999999999999</v>
      </c>
      <c r="I147" s="253"/>
      <c r="J147" s="249"/>
      <c r="K147" s="249"/>
      <c r="L147" s="254"/>
      <c r="M147" s="255"/>
      <c r="N147" s="256"/>
      <c r="O147" s="256"/>
      <c r="P147" s="256"/>
      <c r="Q147" s="256"/>
      <c r="R147" s="256"/>
      <c r="S147" s="256"/>
      <c r="T147" s="25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8" t="s">
        <v>135</v>
      </c>
      <c r="AU147" s="258" t="s">
        <v>86</v>
      </c>
      <c r="AV147" s="14" t="s">
        <v>86</v>
      </c>
      <c r="AW147" s="14" t="s">
        <v>32</v>
      </c>
      <c r="AX147" s="14" t="s">
        <v>76</v>
      </c>
      <c r="AY147" s="258" t="s">
        <v>124</v>
      </c>
    </row>
    <row r="148" s="14" customFormat="1">
      <c r="A148" s="14"/>
      <c r="B148" s="248"/>
      <c r="C148" s="249"/>
      <c r="D148" s="239" t="s">
        <v>135</v>
      </c>
      <c r="E148" s="250" t="s">
        <v>1</v>
      </c>
      <c r="F148" s="251" t="s">
        <v>151</v>
      </c>
      <c r="G148" s="249"/>
      <c r="H148" s="252">
        <v>75.625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135</v>
      </c>
      <c r="AU148" s="258" t="s">
        <v>86</v>
      </c>
      <c r="AV148" s="14" t="s">
        <v>86</v>
      </c>
      <c r="AW148" s="14" t="s">
        <v>32</v>
      </c>
      <c r="AX148" s="14" t="s">
        <v>76</v>
      </c>
      <c r="AY148" s="258" t="s">
        <v>124</v>
      </c>
    </row>
    <row r="149" s="15" customFormat="1">
      <c r="A149" s="15"/>
      <c r="B149" s="259"/>
      <c r="C149" s="260"/>
      <c r="D149" s="239" t="s">
        <v>135</v>
      </c>
      <c r="E149" s="261" t="s">
        <v>1</v>
      </c>
      <c r="F149" s="262" t="s">
        <v>140</v>
      </c>
      <c r="G149" s="260"/>
      <c r="H149" s="263">
        <v>159.738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9" t="s">
        <v>135</v>
      </c>
      <c r="AU149" s="269" t="s">
        <v>86</v>
      </c>
      <c r="AV149" s="15" t="s">
        <v>131</v>
      </c>
      <c r="AW149" s="15" t="s">
        <v>32</v>
      </c>
      <c r="AX149" s="15" t="s">
        <v>84</v>
      </c>
      <c r="AY149" s="269" t="s">
        <v>124</v>
      </c>
    </row>
    <row r="150" s="14" customFormat="1">
      <c r="A150" s="14"/>
      <c r="B150" s="248"/>
      <c r="C150" s="249"/>
      <c r="D150" s="239" t="s">
        <v>135</v>
      </c>
      <c r="E150" s="249"/>
      <c r="F150" s="251" t="s">
        <v>152</v>
      </c>
      <c r="G150" s="249"/>
      <c r="H150" s="252">
        <v>15.974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8" t="s">
        <v>135</v>
      </c>
      <c r="AU150" s="258" t="s">
        <v>86</v>
      </c>
      <c r="AV150" s="14" t="s">
        <v>86</v>
      </c>
      <c r="AW150" s="14" t="s">
        <v>4</v>
      </c>
      <c r="AX150" s="14" t="s">
        <v>84</v>
      </c>
      <c r="AY150" s="258" t="s">
        <v>124</v>
      </c>
    </row>
    <row r="151" s="2" customFormat="1" ht="36" customHeight="1">
      <c r="A151" s="39"/>
      <c r="B151" s="40"/>
      <c r="C151" s="219" t="s">
        <v>153</v>
      </c>
      <c r="D151" s="219" t="s">
        <v>126</v>
      </c>
      <c r="E151" s="220" t="s">
        <v>154</v>
      </c>
      <c r="F151" s="221" t="s">
        <v>155</v>
      </c>
      <c r="G151" s="222" t="s">
        <v>145</v>
      </c>
      <c r="H151" s="223">
        <v>47.920999999999999</v>
      </c>
      <c r="I151" s="224"/>
      <c r="J151" s="225">
        <f>ROUND(I151*H151,2)</f>
        <v>0</v>
      </c>
      <c r="K151" s="221" t="s">
        <v>130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131</v>
      </c>
      <c r="AT151" s="230" t="s">
        <v>126</v>
      </c>
      <c r="AU151" s="230" t="s">
        <v>86</v>
      </c>
      <c r="AY151" s="18" t="s">
        <v>124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131</v>
      </c>
      <c r="BM151" s="230" t="s">
        <v>156</v>
      </c>
    </row>
    <row r="152" s="2" customFormat="1">
      <c r="A152" s="39"/>
      <c r="B152" s="40"/>
      <c r="C152" s="41"/>
      <c r="D152" s="232" t="s">
        <v>133</v>
      </c>
      <c r="E152" s="41"/>
      <c r="F152" s="233" t="s">
        <v>157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133</v>
      </c>
      <c r="AU152" s="18" t="s">
        <v>86</v>
      </c>
    </row>
    <row r="153" s="13" customFormat="1">
      <c r="A153" s="13"/>
      <c r="B153" s="237"/>
      <c r="C153" s="238"/>
      <c r="D153" s="239" t="s">
        <v>135</v>
      </c>
      <c r="E153" s="240" t="s">
        <v>1</v>
      </c>
      <c r="F153" s="241" t="s">
        <v>136</v>
      </c>
      <c r="G153" s="238"/>
      <c r="H153" s="240" t="s">
        <v>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135</v>
      </c>
      <c r="AU153" s="247" t="s">
        <v>86</v>
      </c>
      <c r="AV153" s="13" t="s">
        <v>84</v>
      </c>
      <c r="AW153" s="13" t="s">
        <v>32</v>
      </c>
      <c r="AX153" s="13" t="s">
        <v>76</v>
      </c>
      <c r="AY153" s="247" t="s">
        <v>124</v>
      </c>
    </row>
    <row r="154" s="13" customFormat="1">
      <c r="A154" s="13"/>
      <c r="B154" s="237"/>
      <c r="C154" s="238"/>
      <c r="D154" s="239" t="s">
        <v>135</v>
      </c>
      <c r="E154" s="240" t="s">
        <v>1</v>
      </c>
      <c r="F154" s="241" t="s">
        <v>137</v>
      </c>
      <c r="G154" s="238"/>
      <c r="H154" s="240" t="s">
        <v>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135</v>
      </c>
      <c r="AU154" s="247" t="s">
        <v>86</v>
      </c>
      <c r="AV154" s="13" t="s">
        <v>84</v>
      </c>
      <c r="AW154" s="13" t="s">
        <v>32</v>
      </c>
      <c r="AX154" s="13" t="s">
        <v>76</v>
      </c>
      <c r="AY154" s="247" t="s">
        <v>124</v>
      </c>
    </row>
    <row r="155" s="13" customFormat="1">
      <c r="A155" s="13"/>
      <c r="B155" s="237"/>
      <c r="C155" s="238"/>
      <c r="D155" s="239" t="s">
        <v>135</v>
      </c>
      <c r="E155" s="240" t="s">
        <v>1</v>
      </c>
      <c r="F155" s="241" t="s">
        <v>138</v>
      </c>
      <c r="G155" s="238"/>
      <c r="H155" s="240" t="s">
        <v>1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135</v>
      </c>
      <c r="AU155" s="247" t="s">
        <v>86</v>
      </c>
      <c r="AV155" s="13" t="s">
        <v>84</v>
      </c>
      <c r="AW155" s="13" t="s">
        <v>32</v>
      </c>
      <c r="AX155" s="13" t="s">
        <v>76</v>
      </c>
      <c r="AY155" s="247" t="s">
        <v>124</v>
      </c>
    </row>
    <row r="156" s="13" customFormat="1">
      <c r="A156" s="13"/>
      <c r="B156" s="237"/>
      <c r="C156" s="238"/>
      <c r="D156" s="239" t="s">
        <v>135</v>
      </c>
      <c r="E156" s="240" t="s">
        <v>1</v>
      </c>
      <c r="F156" s="241" t="s">
        <v>148</v>
      </c>
      <c r="G156" s="238"/>
      <c r="H156" s="240" t="s">
        <v>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135</v>
      </c>
      <c r="AU156" s="247" t="s">
        <v>86</v>
      </c>
      <c r="AV156" s="13" t="s">
        <v>84</v>
      </c>
      <c r="AW156" s="13" t="s">
        <v>32</v>
      </c>
      <c r="AX156" s="13" t="s">
        <v>76</v>
      </c>
      <c r="AY156" s="247" t="s">
        <v>124</v>
      </c>
    </row>
    <row r="157" s="13" customFormat="1">
      <c r="A157" s="13"/>
      <c r="B157" s="237"/>
      <c r="C157" s="238"/>
      <c r="D157" s="239" t="s">
        <v>135</v>
      </c>
      <c r="E157" s="240" t="s">
        <v>1</v>
      </c>
      <c r="F157" s="241" t="s">
        <v>138</v>
      </c>
      <c r="G157" s="238"/>
      <c r="H157" s="240" t="s">
        <v>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135</v>
      </c>
      <c r="AU157" s="247" t="s">
        <v>86</v>
      </c>
      <c r="AV157" s="13" t="s">
        <v>84</v>
      </c>
      <c r="AW157" s="13" t="s">
        <v>32</v>
      </c>
      <c r="AX157" s="13" t="s">
        <v>76</v>
      </c>
      <c r="AY157" s="247" t="s">
        <v>124</v>
      </c>
    </row>
    <row r="158" s="14" customFormat="1">
      <c r="A158" s="14"/>
      <c r="B158" s="248"/>
      <c r="C158" s="249"/>
      <c r="D158" s="239" t="s">
        <v>135</v>
      </c>
      <c r="E158" s="250" t="s">
        <v>1</v>
      </c>
      <c r="F158" s="251" t="s">
        <v>149</v>
      </c>
      <c r="G158" s="249"/>
      <c r="H158" s="252">
        <v>54.854999999999997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135</v>
      </c>
      <c r="AU158" s="258" t="s">
        <v>86</v>
      </c>
      <c r="AV158" s="14" t="s">
        <v>86</v>
      </c>
      <c r="AW158" s="14" t="s">
        <v>32</v>
      </c>
      <c r="AX158" s="14" t="s">
        <v>76</v>
      </c>
      <c r="AY158" s="258" t="s">
        <v>124</v>
      </c>
    </row>
    <row r="159" s="14" customFormat="1">
      <c r="A159" s="14"/>
      <c r="B159" s="248"/>
      <c r="C159" s="249"/>
      <c r="D159" s="239" t="s">
        <v>135</v>
      </c>
      <c r="E159" s="250" t="s">
        <v>1</v>
      </c>
      <c r="F159" s="251" t="s">
        <v>150</v>
      </c>
      <c r="G159" s="249"/>
      <c r="H159" s="252">
        <v>29.257999999999999</v>
      </c>
      <c r="I159" s="253"/>
      <c r="J159" s="249"/>
      <c r="K159" s="249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135</v>
      </c>
      <c r="AU159" s="258" t="s">
        <v>86</v>
      </c>
      <c r="AV159" s="14" t="s">
        <v>86</v>
      </c>
      <c r="AW159" s="14" t="s">
        <v>32</v>
      </c>
      <c r="AX159" s="14" t="s">
        <v>76</v>
      </c>
      <c r="AY159" s="258" t="s">
        <v>124</v>
      </c>
    </row>
    <row r="160" s="14" customFormat="1">
      <c r="A160" s="14"/>
      <c r="B160" s="248"/>
      <c r="C160" s="249"/>
      <c r="D160" s="239" t="s">
        <v>135</v>
      </c>
      <c r="E160" s="250" t="s">
        <v>1</v>
      </c>
      <c r="F160" s="251" t="s">
        <v>151</v>
      </c>
      <c r="G160" s="249"/>
      <c r="H160" s="252">
        <v>75.625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8" t="s">
        <v>135</v>
      </c>
      <c r="AU160" s="258" t="s">
        <v>86</v>
      </c>
      <c r="AV160" s="14" t="s">
        <v>86</v>
      </c>
      <c r="AW160" s="14" t="s">
        <v>32</v>
      </c>
      <c r="AX160" s="14" t="s">
        <v>76</v>
      </c>
      <c r="AY160" s="258" t="s">
        <v>124</v>
      </c>
    </row>
    <row r="161" s="15" customFormat="1">
      <c r="A161" s="15"/>
      <c r="B161" s="259"/>
      <c r="C161" s="260"/>
      <c r="D161" s="239" t="s">
        <v>135</v>
      </c>
      <c r="E161" s="261" t="s">
        <v>1</v>
      </c>
      <c r="F161" s="262" t="s">
        <v>140</v>
      </c>
      <c r="G161" s="260"/>
      <c r="H161" s="263">
        <v>159.738</v>
      </c>
      <c r="I161" s="264"/>
      <c r="J161" s="260"/>
      <c r="K161" s="260"/>
      <c r="L161" s="265"/>
      <c r="M161" s="266"/>
      <c r="N161" s="267"/>
      <c r="O161" s="267"/>
      <c r="P161" s="267"/>
      <c r="Q161" s="267"/>
      <c r="R161" s="267"/>
      <c r="S161" s="267"/>
      <c r="T161" s="26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9" t="s">
        <v>135</v>
      </c>
      <c r="AU161" s="269" t="s">
        <v>86</v>
      </c>
      <c r="AV161" s="15" t="s">
        <v>131</v>
      </c>
      <c r="AW161" s="15" t="s">
        <v>32</v>
      </c>
      <c r="AX161" s="15" t="s">
        <v>84</v>
      </c>
      <c r="AY161" s="269" t="s">
        <v>124</v>
      </c>
    </row>
    <row r="162" s="14" customFormat="1">
      <c r="A162" s="14"/>
      <c r="B162" s="248"/>
      <c r="C162" s="249"/>
      <c r="D162" s="239" t="s">
        <v>135</v>
      </c>
      <c r="E162" s="249"/>
      <c r="F162" s="251" t="s">
        <v>158</v>
      </c>
      <c r="G162" s="249"/>
      <c r="H162" s="252">
        <v>47.920999999999999</v>
      </c>
      <c r="I162" s="253"/>
      <c r="J162" s="249"/>
      <c r="K162" s="249"/>
      <c r="L162" s="254"/>
      <c r="M162" s="255"/>
      <c r="N162" s="256"/>
      <c r="O162" s="256"/>
      <c r="P162" s="256"/>
      <c r="Q162" s="256"/>
      <c r="R162" s="256"/>
      <c r="S162" s="256"/>
      <c r="T162" s="25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8" t="s">
        <v>135</v>
      </c>
      <c r="AU162" s="258" t="s">
        <v>86</v>
      </c>
      <c r="AV162" s="14" t="s">
        <v>86</v>
      </c>
      <c r="AW162" s="14" t="s">
        <v>4</v>
      </c>
      <c r="AX162" s="14" t="s">
        <v>84</v>
      </c>
      <c r="AY162" s="258" t="s">
        <v>124</v>
      </c>
    </row>
    <row r="163" s="2" customFormat="1" ht="36" customHeight="1">
      <c r="A163" s="39"/>
      <c r="B163" s="40"/>
      <c r="C163" s="219" t="s">
        <v>131</v>
      </c>
      <c r="D163" s="219" t="s">
        <v>126</v>
      </c>
      <c r="E163" s="220" t="s">
        <v>159</v>
      </c>
      <c r="F163" s="221" t="s">
        <v>160</v>
      </c>
      <c r="G163" s="222" t="s">
        <v>145</v>
      </c>
      <c r="H163" s="223">
        <v>55.908000000000001</v>
      </c>
      <c r="I163" s="224"/>
      <c r="J163" s="225">
        <f>ROUND(I163*H163,2)</f>
        <v>0</v>
      </c>
      <c r="K163" s="221" t="s">
        <v>130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131</v>
      </c>
      <c r="AT163" s="230" t="s">
        <v>126</v>
      </c>
      <c r="AU163" s="230" t="s">
        <v>86</v>
      </c>
      <c r="AY163" s="18" t="s">
        <v>124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131</v>
      </c>
      <c r="BM163" s="230" t="s">
        <v>161</v>
      </c>
    </row>
    <row r="164" s="2" customFormat="1">
      <c r="A164" s="39"/>
      <c r="B164" s="40"/>
      <c r="C164" s="41"/>
      <c r="D164" s="232" t="s">
        <v>133</v>
      </c>
      <c r="E164" s="41"/>
      <c r="F164" s="233" t="s">
        <v>162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133</v>
      </c>
      <c r="AU164" s="18" t="s">
        <v>86</v>
      </c>
    </row>
    <row r="165" s="13" customFormat="1">
      <c r="A165" s="13"/>
      <c r="B165" s="237"/>
      <c r="C165" s="238"/>
      <c r="D165" s="239" t="s">
        <v>135</v>
      </c>
      <c r="E165" s="240" t="s">
        <v>1</v>
      </c>
      <c r="F165" s="241" t="s">
        <v>136</v>
      </c>
      <c r="G165" s="238"/>
      <c r="H165" s="240" t="s">
        <v>1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135</v>
      </c>
      <c r="AU165" s="247" t="s">
        <v>86</v>
      </c>
      <c r="AV165" s="13" t="s">
        <v>84</v>
      </c>
      <c r="AW165" s="13" t="s">
        <v>32</v>
      </c>
      <c r="AX165" s="13" t="s">
        <v>76</v>
      </c>
      <c r="AY165" s="247" t="s">
        <v>124</v>
      </c>
    </row>
    <row r="166" s="13" customFormat="1">
      <c r="A166" s="13"/>
      <c r="B166" s="237"/>
      <c r="C166" s="238"/>
      <c r="D166" s="239" t="s">
        <v>135</v>
      </c>
      <c r="E166" s="240" t="s">
        <v>1</v>
      </c>
      <c r="F166" s="241" t="s">
        <v>137</v>
      </c>
      <c r="G166" s="238"/>
      <c r="H166" s="240" t="s">
        <v>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135</v>
      </c>
      <c r="AU166" s="247" t="s">
        <v>86</v>
      </c>
      <c r="AV166" s="13" t="s">
        <v>84</v>
      </c>
      <c r="AW166" s="13" t="s">
        <v>32</v>
      </c>
      <c r="AX166" s="13" t="s">
        <v>76</v>
      </c>
      <c r="AY166" s="247" t="s">
        <v>124</v>
      </c>
    </row>
    <row r="167" s="13" customFormat="1">
      <c r="A167" s="13"/>
      <c r="B167" s="237"/>
      <c r="C167" s="238"/>
      <c r="D167" s="239" t="s">
        <v>135</v>
      </c>
      <c r="E167" s="240" t="s">
        <v>1</v>
      </c>
      <c r="F167" s="241" t="s">
        <v>138</v>
      </c>
      <c r="G167" s="238"/>
      <c r="H167" s="240" t="s">
        <v>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135</v>
      </c>
      <c r="AU167" s="247" t="s">
        <v>86</v>
      </c>
      <c r="AV167" s="13" t="s">
        <v>84</v>
      </c>
      <c r="AW167" s="13" t="s">
        <v>32</v>
      </c>
      <c r="AX167" s="13" t="s">
        <v>76</v>
      </c>
      <c r="AY167" s="247" t="s">
        <v>124</v>
      </c>
    </row>
    <row r="168" s="13" customFormat="1">
      <c r="A168" s="13"/>
      <c r="B168" s="237"/>
      <c r="C168" s="238"/>
      <c r="D168" s="239" t="s">
        <v>135</v>
      </c>
      <c r="E168" s="240" t="s">
        <v>1</v>
      </c>
      <c r="F168" s="241" t="s">
        <v>148</v>
      </c>
      <c r="G168" s="238"/>
      <c r="H168" s="240" t="s">
        <v>1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135</v>
      </c>
      <c r="AU168" s="247" t="s">
        <v>86</v>
      </c>
      <c r="AV168" s="13" t="s">
        <v>84</v>
      </c>
      <c r="AW168" s="13" t="s">
        <v>32</v>
      </c>
      <c r="AX168" s="13" t="s">
        <v>76</v>
      </c>
      <c r="AY168" s="247" t="s">
        <v>124</v>
      </c>
    </row>
    <row r="169" s="13" customFormat="1">
      <c r="A169" s="13"/>
      <c r="B169" s="237"/>
      <c r="C169" s="238"/>
      <c r="D169" s="239" t="s">
        <v>135</v>
      </c>
      <c r="E169" s="240" t="s">
        <v>1</v>
      </c>
      <c r="F169" s="241" t="s">
        <v>138</v>
      </c>
      <c r="G169" s="238"/>
      <c r="H169" s="240" t="s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135</v>
      </c>
      <c r="AU169" s="247" t="s">
        <v>86</v>
      </c>
      <c r="AV169" s="13" t="s">
        <v>84</v>
      </c>
      <c r="AW169" s="13" t="s">
        <v>32</v>
      </c>
      <c r="AX169" s="13" t="s">
        <v>76</v>
      </c>
      <c r="AY169" s="247" t="s">
        <v>124</v>
      </c>
    </row>
    <row r="170" s="14" customFormat="1">
      <c r="A170" s="14"/>
      <c r="B170" s="248"/>
      <c r="C170" s="249"/>
      <c r="D170" s="239" t="s">
        <v>135</v>
      </c>
      <c r="E170" s="250" t="s">
        <v>1</v>
      </c>
      <c r="F170" s="251" t="s">
        <v>149</v>
      </c>
      <c r="G170" s="249"/>
      <c r="H170" s="252">
        <v>54.854999999999997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135</v>
      </c>
      <c r="AU170" s="258" t="s">
        <v>86</v>
      </c>
      <c r="AV170" s="14" t="s">
        <v>86</v>
      </c>
      <c r="AW170" s="14" t="s">
        <v>32</v>
      </c>
      <c r="AX170" s="14" t="s">
        <v>76</v>
      </c>
      <c r="AY170" s="258" t="s">
        <v>124</v>
      </c>
    </row>
    <row r="171" s="14" customFormat="1">
      <c r="A171" s="14"/>
      <c r="B171" s="248"/>
      <c r="C171" s="249"/>
      <c r="D171" s="239" t="s">
        <v>135</v>
      </c>
      <c r="E171" s="250" t="s">
        <v>1</v>
      </c>
      <c r="F171" s="251" t="s">
        <v>150</v>
      </c>
      <c r="G171" s="249"/>
      <c r="H171" s="252">
        <v>29.257999999999999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8" t="s">
        <v>135</v>
      </c>
      <c r="AU171" s="258" t="s">
        <v>86</v>
      </c>
      <c r="AV171" s="14" t="s">
        <v>86</v>
      </c>
      <c r="AW171" s="14" t="s">
        <v>32</v>
      </c>
      <c r="AX171" s="14" t="s">
        <v>76</v>
      </c>
      <c r="AY171" s="258" t="s">
        <v>124</v>
      </c>
    </row>
    <row r="172" s="14" customFormat="1">
      <c r="A172" s="14"/>
      <c r="B172" s="248"/>
      <c r="C172" s="249"/>
      <c r="D172" s="239" t="s">
        <v>135</v>
      </c>
      <c r="E172" s="250" t="s">
        <v>1</v>
      </c>
      <c r="F172" s="251" t="s">
        <v>151</v>
      </c>
      <c r="G172" s="249"/>
      <c r="H172" s="252">
        <v>75.625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8" t="s">
        <v>135</v>
      </c>
      <c r="AU172" s="258" t="s">
        <v>86</v>
      </c>
      <c r="AV172" s="14" t="s">
        <v>86</v>
      </c>
      <c r="AW172" s="14" t="s">
        <v>32</v>
      </c>
      <c r="AX172" s="14" t="s">
        <v>76</v>
      </c>
      <c r="AY172" s="258" t="s">
        <v>124</v>
      </c>
    </row>
    <row r="173" s="15" customFormat="1">
      <c r="A173" s="15"/>
      <c r="B173" s="259"/>
      <c r="C173" s="260"/>
      <c r="D173" s="239" t="s">
        <v>135</v>
      </c>
      <c r="E173" s="261" t="s">
        <v>1</v>
      </c>
      <c r="F173" s="262" t="s">
        <v>140</v>
      </c>
      <c r="G173" s="260"/>
      <c r="H173" s="263">
        <v>159.738</v>
      </c>
      <c r="I173" s="264"/>
      <c r="J173" s="260"/>
      <c r="K173" s="260"/>
      <c r="L173" s="265"/>
      <c r="M173" s="266"/>
      <c r="N173" s="267"/>
      <c r="O173" s="267"/>
      <c r="P173" s="267"/>
      <c r="Q173" s="267"/>
      <c r="R173" s="267"/>
      <c r="S173" s="267"/>
      <c r="T173" s="268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9" t="s">
        <v>135</v>
      </c>
      <c r="AU173" s="269" t="s">
        <v>86</v>
      </c>
      <c r="AV173" s="15" t="s">
        <v>131</v>
      </c>
      <c r="AW173" s="15" t="s">
        <v>32</v>
      </c>
      <c r="AX173" s="15" t="s">
        <v>84</v>
      </c>
      <c r="AY173" s="269" t="s">
        <v>124</v>
      </c>
    </row>
    <row r="174" s="14" customFormat="1">
      <c r="A174" s="14"/>
      <c r="B174" s="248"/>
      <c r="C174" s="249"/>
      <c r="D174" s="239" t="s">
        <v>135</v>
      </c>
      <c r="E174" s="249"/>
      <c r="F174" s="251" t="s">
        <v>163</v>
      </c>
      <c r="G174" s="249"/>
      <c r="H174" s="252">
        <v>55.908000000000001</v>
      </c>
      <c r="I174" s="253"/>
      <c r="J174" s="249"/>
      <c r="K174" s="249"/>
      <c r="L174" s="254"/>
      <c r="M174" s="255"/>
      <c r="N174" s="256"/>
      <c r="O174" s="256"/>
      <c r="P174" s="256"/>
      <c r="Q174" s="256"/>
      <c r="R174" s="256"/>
      <c r="S174" s="256"/>
      <c r="T174" s="25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8" t="s">
        <v>135</v>
      </c>
      <c r="AU174" s="258" t="s">
        <v>86</v>
      </c>
      <c r="AV174" s="14" t="s">
        <v>86</v>
      </c>
      <c r="AW174" s="14" t="s">
        <v>4</v>
      </c>
      <c r="AX174" s="14" t="s">
        <v>84</v>
      </c>
      <c r="AY174" s="258" t="s">
        <v>124</v>
      </c>
    </row>
    <row r="175" s="2" customFormat="1" ht="36" customHeight="1">
      <c r="A175" s="39"/>
      <c r="B175" s="40"/>
      <c r="C175" s="219" t="s">
        <v>164</v>
      </c>
      <c r="D175" s="219" t="s">
        <v>126</v>
      </c>
      <c r="E175" s="220" t="s">
        <v>165</v>
      </c>
      <c r="F175" s="221" t="s">
        <v>166</v>
      </c>
      <c r="G175" s="222" t="s">
        <v>145</v>
      </c>
      <c r="H175" s="223">
        <v>23.960999999999999</v>
      </c>
      <c r="I175" s="224"/>
      <c r="J175" s="225">
        <f>ROUND(I175*H175,2)</f>
        <v>0</v>
      </c>
      <c r="K175" s="221" t="s">
        <v>130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131</v>
      </c>
      <c r="AT175" s="230" t="s">
        <v>126</v>
      </c>
      <c r="AU175" s="230" t="s">
        <v>86</v>
      </c>
      <c r="AY175" s="18" t="s">
        <v>124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131</v>
      </c>
      <c r="BM175" s="230" t="s">
        <v>167</v>
      </c>
    </row>
    <row r="176" s="2" customFormat="1">
      <c r="A176" s="39"/>
      <c r="B176" s="40"/>
      <c r="C176" s="41"/>
      <c r="D176" s="232" t="s">
        <v>133</v>
      </c>
      <c r="E176" s="41"/>
      <c r="F176" s="233" t="s">
        <v>168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133</v>
      </c>
      <c r="AU176" s="18" t="s">
        <v>86</v>
      </c>
    </row>
    <row r="177" s="13" customFormat="1">
      <c r="A177" s="13"/>
      <c r="B177" s="237"/>
      <c r="C177" s="238"/>
      <c r="D177" s="239" t="s">
        <v>135</v>
      </c>
      <c r="E177" s="240" t="s">
        <v>1</v>
      </c>
      <c r="F177" s="241" t="s">
        <v>136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135</v>
      </c>
      <c r="AU177" s="247" t="s">
        <v>86</v>
      </c>
      <c r="AV177" s="13" t="s">
        <v>84</v>
      </c>
      <c r="AW177" s="13" t="s">
        <v>32</v>
      </c>
      <c r="AX177" s="13" t="s">
        <v>76</v>
      </c>
      <c r="AY177" s="247" t="s">
        <v>124</v>
      </c>
    </row>
    <row r="178" s="13" customFormat="1">
      <c r="A178" s="13"/>
      <c r="B178" s="237"/>
      <c r="C178" s="238"/>
      <c r="D178" s="239" t="s">
        <v>135</v>
      </c>
      <c r="E178" s="240" t="s">
        <v>1</v>
      </c>
      <c r="F178" s="241" t="s">
        <v>137</v>
      </c>
      <c r="G178" s="238"/>
      <c r="H178" s="240" t="s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135</v>
      </c>
      <c r="AU178" s="247" t="s">
        <v>86</v>
      </c>
      <c r="AV178" s="13" t="s">
        <v>84</v>
      </c>
      <c r="AW178" s="13" t="s">
        <v>32</v>
      </c>
      <c r="AX178" s="13" t="s">
        <v>76</v>
      </c>
      <c r="AY178" s="247" t="s">
        <v>124</v>
      </c>
    </row>
    <row r="179" s="13" customFormat="1">
      <c r="A179" s="13"/>
      <c r="B179" s="237"/>
      <c r="C179" s="238"/>
      <c r="D179" s="239" t="s">
        <v>135</v>
      </c>
      <c r="E179" s="240" t="s">
        <v>1</v>
      </c>
      <c r="F179" s="241" t="s">
        <v>138</v>
      </c>
      <c r="G179" s="238"/>
      <c r="H179" s="240" t="s">
        <v>1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135</v>
      </c>
      <c r="AU179" s="247" t="s">
        <v>86</v>
      </c>
      <c r="AV179" s="13" t="s">
        <v>84</v>
      </c>
      <c r="AW179" s="13" t="s">
        <v>32</v>
      </c>
      <c r="AX179" s="13" t="s">
        <v>76</v>
      </c>
      <c r="AY179" s="247" t="s">
        <v>124</v>
      </c>
    </row>
    <row r="180" s="13" customFormat="1">
      <c r="A180" s="13"/>
      <c r="B180" s="237"/>
      <c r="C180" s="238"/>
      <c r="D180" s="239" t="s">
        <v>135</v>
      </c>
      <c r="E180" s="240" t="s">
        <v>1</v>
      </c>
      <c r="F180" s="241" t="s">
        <v>148</v>
      </c>
      <c r="G180" s="238"/>
      <c r="H180" s="240" t="s">
        <v>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135</v>
      </c>
      <c r="AU180" s="247" t="s">
        <v>86</v>
      </c>
      <c r="AV180" s="13" t="s">
        <v>84</v>
      </c>
      <c r="AW180" s="13" t="s">
        <v>32</v>
      </c>
      <c r="AX180" s="13" t="s">
        <v>76</v>
      </c>
      <c r="AY180" s="247" t="s">
        <v>124</v>
      </c>
    </row>
    <row r="181" s="13" customFormat="1">
      <c r="A181" s="13"/>
      <c r="B181" s="237"/>
      <c r="C181" s="238"/>
      <c r="D181" s="239" t="s">
        <v>135</v>
      </c>
      <c r="E181" s="240" t="s">
        <v>1</v>
      </c>
      <c r="F181" s="241" t="s">
        <v>138</v>
      </c>
      <c r="G181" s="238"/>
      <c r="H181" s="240" t="s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135</v>
      </c>
      <c r="AU181" s="247" t="s">
        <v>86</v>
      </c>
      <c r="AV181" s="13" t="s">
        <v>84</v>
      </c>
      <c r="AW181" s="13" t="s">
        <v>32</v>
      </c>
      <c r="AX181" s="13" t="s">
        <v>76</v>
      </c>
      <c r="AY181" s="247" t="s">
        <v>124</v>
      </c>
    </row>
    <row r="182" s="14" customFormat="1">
      <c r="A182" s="14"/>
      <c r="B182" s="248"/>
      <c r="C182" s="249"/>
      <c r="D182" s="239" t="s">
        <v>135</v>
      </c>
      <c r="E182" s="250" t="s">
        <v>1</v>
      </c>
      <c r="F182" s="251" t="s">
        <v>149</v>
      </c>
      <c r="G182" s="249"/>
      <c r="H182" s="252">
        <v>54.854999999999997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135</v>
      </c>
      <c r="AU182" s="258" t="s">
        <v>86</v>
      </c>
      <c r="AV182" s="14" t="s">
        <v>86</v>
      </c>
      <c r="AW182" s="14" t="s">
        <v>32</v>
      </c>
      <c r="AX182" s="14" t="s">
        <v>76</v>
      </c>
      <c r="AY182" s="258" t="s">
        <v>124</v>
      </c>
    </row>
    <row r="183" s="14" customFormat="1">
      <c r="A183" s="14"/>
      <c r="B183" s="248"/>
      <c r="C183" s="249"/>
      <c r="D183" s="239" t="s">
        <v>135</v>
      </c>
      <c r="E183" s="250" t="s">
        <v>1</v>
      </c>
      <c r="F183" s="251" t="s">
        <v>150</v>
      </c>
      <c r="G183" s="249"/>
      <c r="H183" s="252">
        <v>29.257999999999999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135</v>
      </c>
      <c r="AU183" s="258" t="s">
        <v>86</v>
      </c>
      <c r="AV183" s="14" t="s">
        <v>86</v>
      </c>
      <c r="AW183" s="14" t="s">
        <v>32</v>
      </c>
      <c r="AX183" s="14" t="s">
        <v>76</v>
      </c>
      <c r="AY183" s="258" t="s">
        <v>124</v>
      </c>
    </row>
    <row r="184" s="14" customFormat="1">
      <c r="A184" s="14"/>
      <c r="B184" s="248"/>
      <c r="C184" s="249"/>
      <c r="D184" s="239" t="s">
        <v>135</v>
      </c>
      <c r="E184" s="250" t="s">
        <v>1</v>
      </c>
      <c r="F184" s="251" t="s">
        <v>151</v>
      </c>
      <c r="G184" s="249"/>
      <c r="H184" s="252">
        <v>75.625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8" t="s">
        <v>135</v>
      </c>
      <c r="AU184" s="258" t="s">
        <v>86</v>
      </c>
      <c r="AV184" s="14" t="s">
        <v>86</v>
      </c>
      <c r="AW184" s="14" t="s">
        <v>32</v>
      </c>
      <c r="AX184" s="14" t="s">
        <v>76</v>
      </c>
      <c r="AY184" s="258" t="s">
        <v>124</v>
      </c>
    </row>
    <row r="185" s="15" customFormat="1">
      <c r="A185" s="15"/>
      <c r="B185" s="259"/>
      <c r="C185" s="260"/>
      <c r="D185" s="239" t="s">
        <v>135</v>
      </c>
      <c r="E185" s="261" t="s">
        <v>1</v>
      </c>
      <c r="F185" s="262" t="s">
        <v>140</v>
      </c>
      <c r="G185" s="260"/>
      <c r="H185" s="263">
        <v>159.738</v>
      </c>
      <c r="I185" s="264"/>
      <c r="J185" s="260"/>
      <c r="K185" s="260"/>
      <c r="L185" s="265"/>
      <c r="M185" s="266"/>
      <c r="N185" s="267"/>
      <c r="O185" s="267"/>
      <c r="P185" s="267"/>
      <c r="Q185" s="267"/>
      <c r="R185" s="267"/>
      <c r="S185" s="267"/>
      <c r="T185" s="26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9" t="s">
        <v>135</v>
      </c>
      <c r="AU185" s="269" t="s">
        <v>86</v>
      </c>
      <c r="AV185" s="15" t="s">
        <v>131</v>
      </c>
      <c r="AW185" s="15" t="s">
        <v>32</v>
      </c>
      <c r="AX185" s="15" t="s">
        <v>84</v>
      </c>
      <c r="AY185" s="269" t="s">
        <v>124</v>
      </c>
    </row>
    <row r="186" s="14" customFormat="1">
      <c r="A186" s="14"/>
      <c r="B186" s="248"/>
      <c r="C186" s="249"/>
      <c r="D186" s="239" t="s">
        <v>135</v>
      </c>
      <c r="E186" s="249"/>
      <c r="F186" s="251" t="s">
        <v>169</v>
      </c>
      <c r="G186" s="249"/>
      <c r="H186" s="252">
        <v>23.960999999999999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8" t="s">
        <v>135</v>
      </c>
      <c r="AU186" s="258" t="s">
        <v>86</v>
      </c>
      <c r="AV186" s="14" t="s">
        <v>86</v>
      </c>
      <c r="AW186" s="14" t="s">
        <v>4</v>
      </c>
      <c r="AX186" s="14" t="s">
        <v>84</v>
      </c>
      <c r="AY186" s="258" t="s">
        <v>124</v>
      </c>
    </row>
    <row r="187" s="2" customFormat="1" ht="36" customHeight="1">
      <c r="A187" s="39"/>
      <c r="B187" s="40"/>
      <c r="C187" s="219" t="s">
        <v>170</v>
      </c>
      <c r="D187" s="219" t="s">
        <v>126</v>
      </c>
      <c r="E187" s="220" t="s">
        <v>171</v>
      </c>
      <c r="F187" s="221" t="s">
        <v>172</v>
      </c>
      <c r="G187" s="222" t="s">
        <v>145</v>
      </c>
      <c r="H187" s="223">
        <v>15.974</v>
      </c>
      <c r="I187" s="224"/>
      <c r="J187" s="225">
        <f>ROUND(I187*H187,2)</f>
        <v>0</v>
      </c>
      <c r="K187" s="221" t="s">
        <v>130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131</v>
      </c>
      <c r="AT187" s="230" t="s">
        <v>126</v>
      </c>
      <c r="AU187" s="230" t="s">
        <v>86</v>
      </c>
      <c r="AY187" s="18" t="s">
        <v>124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131</v>
      </c>
      <c r="BM187" s="230" t="s">
        <v>173</v>
      </c>
    </row>
    <row r="188" s="2" customFormat="1">
      <c r="A188" s="39"/>
      <c r="B188" s="40"/>
      <c r="C188" s="41"/>
      <c r="D188" s="232" t="s">
        <v>133</v>
      </c>
      <c r="E188" s="41"/>
      <c r="F188" s="233" t="s">
        <v>174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133</v>
      </c>
      <c r="AU188" s="18" t="s">
        <v>86</v>
      </c>
    </row>
    <row r="189" s="13" customFormat="1">
      <c r="A189" s="13"/>
      <c r="B189" s="237"/>
      <c r="C189" s="238"/>
      <c r="D189" s="239" t="s">
        <v>135</v>
      </c>
      <c r="E189" s="240" t="s">
        <v>1</v>
      </c>
      <c r="F189" s="241" t="s">
        <v>136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135</v>
      </c>
      <c r="AU189" s="247" t="s">
        <v>86</v>
      </c>
      <c r="AV189" s="13" t="s">
        <v>84</v>
      </c>
      <c r="AW189" s="13" t="s">
        <v>32</v>
      </c>
      <c r="AX189" s="13" t="s">
        <v>76</v>
      </c>
      <c r="AY189" s="247" t="s">
        <v>124</v>
      </c>
    </row>
    <row r="190" s="13" customFormat="1">
      <c r="A190" s="13"/>
      <c r="B190" s="237"/>
      <c r="C190" s="238"/>
      <c r="D190" s="239" t="s">
        <v>135</v>
      </c>
      <c r="E190" s="240" t="s">
        <v>1</v>
      </c>
      <c r="F190" s="241" t="s">
        <v>137</v>
      </c>
      <c r="G190" s="238"/>
      <c r="H190" s="240" t="s">
        <v>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135</v>
      </c>
      <c r="AU190" s="247" t="s">
        <v>86</v>
      </c>
      <c r="AV190" s="13" t="s">
        <v>84</v>
      </c>
      <c r="AW190" s="13" t="s">
        <v>32</v>
      </c>
      <c r="AX190" s="13" t="s">
        <v>76</v>
      </c>
      <c r="AY190" s="247" t="s">
        <v>124</v>
      </c>
    </row>
    <row r="191" s="13" customFormat="1">
      <c r="A191" s="13"/>
      <c r="B191" s="237"/>
      <c r="C191" s="238"/>
      <c r="D191" s="239" t="s">
        <v>135</v>
      </c>
      <c r="E191" s="240" t="s">
        <v>1</v>
      </c>
      <c r="F191" s="241" t="s">
        <v>138</v>
      </c>
      <c r="G191" s="238"/>
      <c r="H191" s="240" t="s">
        <v>1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135</v>
      </c>
      <c r="AU191" s="247" t="s">
        <v>86</v>
      </c>
      <c r="AV191" s="13" t="s">
        <v>84</v>
      </c>
      <c r="AW191" s="13" t="s">
        <v>32</v>
      </c>
      <c r="AX191" s="13" t="s">
        <v>76</v>
      </c>
      <c r="AY191" s="247" t="s">
        <v>124</v>
      </c>
    </row>
    <row r="192" s="13" customFormat="1">
      <c r="A192" s="13"/>
      <c r="B192" s="237"/>
      <c r="C192" s="238"/>
      <c r="D192" s="239" t="s">
        <v>135</v>
      </c>
      <c r="E192" s="240" t="s">
        <v>1</v>
      </c>
      <c r="F192" s="241" t="s">
        <v>148</v>
      </c>
      <c r="G192" s="238"/>
      <c r="H192" s="240" t="s">
        <v>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135</v>
      </c>
      <c r="AU192" s="247" t="s">
        <v>86</v>
      </c>
      <c r="AV192" s="13" t="s">
        <v>84</v>
      </c>
      <c r="AW192" s="13" t="s">
        <v>32</v>
      </c>
      <c r="AX192" s="13" t="s">
        <v>76</v>
      </c>
      <c r="AY192" s="247" t="s">
        <v>124</v>
      </c>
    </row>
    <row r="193" s="13" customFormat="1">
      <c r="A193" s="13"/>
      <c r="B193" s="237"/>
      <c r="C193" s="238"/>
      <c r="D193" s="239" t="s">
        <v>135</v>
      </c>
      <c r="E193" s="240" t="s">
        <v>1</v>
      </c>
      <c r="F193" s="241" t="s">
        <v>138</v>
      </c>
      <c r="G193" s="238"/>
      <c r="H193" s="240" t="s">
        <v>1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135</v>
      </c>
      <c r="AU193" s="247" t="s">
        <v>86</v>
      </c>
      <c r="AV193" s="13" t="s">
        <v>84</v>
      </c>
      <c r="AW193" s="13" t="s">
        <v>32</v>
      </c>
      <c r="AX193" s="13" t="s">
        <v>76</v>
      </c>
      <c r="AY193" s="247" t="s">
        <v>124</v>
      </c>
    </row>
    <row r="194" s="14" customFormat="1">
      <c r="A194" s="14"/>
      <c r="B194" s="248"/>
      <c r="C194" s="249"/>
      <c r="D194" s="239" t="s">
        <v>135</v>
      </c>
      <c r="E194" s="250" t="s">
        <v>1</v>
      </c>
      <c r="F194" s="251" t="s">
        <v>149</v>
      </c>
      <c r="G194" s="249"/>
      <c r="H194" s="252">
        <v>54.854999999999997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135</v>
      </c>
      <c r="AU194" s="258" t="s">
        <v>86</v>
      </c>
      <c r="AV194" s="14" t="s">
        <v>86</v>
      </c>
      <c r="AW194" s="14" t="s">
        <v>32</v>
      </c>
      <c r="AX194" s="14" t="s">
        <v>76</v>
      </c>
      <c r="AY194" s="258" t="s">
        <v>124</v>
      </c>
    </row>
    <row r="195" s="14" customFormat="1">
      <c r="A195" s="14"/>
      <c r="B195" s="248"/>
      <c r="C195" s="249"/>
      <c r="D195" s="239" t="s">
        <v>135</v>
      </c>
      <c r="E195" s="250" t="s">
        <v>1</v>
      </c>
      <c r="F195" s="251" t="s">
        <v>150</v>
      </c>
      <c r="G195" s="249"/>
      <c r="H195" s="252">
        <v>29.257999999999999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135</v>
      </c>
      <c r="AU195" s="258" t="s">
        <v>86</v>
      </c>
      <c r="AV195" s="14" t="s">
        <v>86</v>
      </c>
      <c r="AW195" s="14" t="s">
        <v>32</v>
      </c>
      <c r="AX195" s="14" t="s">
        <v>76</v>
      </c>
      <c r="AY195" s="258" t="s">
        <v>124</v>
      </c>
    </row>
    <row r="196" s="14" customFormat="1">
      <c r="A196" s="14"/>
      <c r="B196" s="248"/>
      <c r="C196" s="249"/>
      <c r="D196" s="239" t="s">
        <v>135</v>
      </c>
      <c r="E196" s="250" t="s">
        <v>1</v>
      </c>
      <c r="F196" s="251" t="s">
        <v>151</v>
      </c>
      <c r="G196" s="249"/>
      <c r="H196" s="252">
        <v>75.625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8" t="s">
        <v>135</v>
      </c>
      <c r="AU196" s="258" t="s">
        <v>86</v>
      </c>
      <c r="AV196" s="14" t="s">
        <v>86</v>
      </c>
      <c r="AW196" s="14" t="s">
        <v>32</v>
      </c>
      <c r="AX196" s="14" t="s">
        <v>76</v>
      </c>
      <c r="AY196" s="258" t="s">
        <v>124</v>
      </c>
    </row>
    <row r="197" s="15" customFormat="1">
      <c r="A197" s="15"/>
      <c r="B197" s="259"/>
      <c r="C197" s="260"/>
      <c r="D197" s="239" t="s">
        <v>135</v>
      </c>
      <c r="E197" s="261" t="s">
        <v>1</v>
      </c>
      <c r="F197" s="262" t="s">
        <v>140</v>
      </c>
      <c r="G197" s="260"/>
      <c r="H197" s="263">
        <v>159.738</v>
      </c>
      <c r="I197" s="264"/>
      <c r="J197" s="260"/>
      <c r="K197" s="260"/>
      <c r="L197" s="265"/>
      <c r="M197" s="266"/>
      <c r="N197" s="267"/>
      <c r="O197" s="267"/>
      <c r="P197" s="267"/>
      <c r="Q197" s="267"/>
      <c r="R197" s="267"/>
      <c r="S197" s="267"/>
      <c r="T197" s="26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9" t="s">
        <v>135</v>
      </c>
      <c r="AU197" s="269" t="s">
        <v>86</v>
      </c>
      <c r="AV197" s="15" t="s">
        <v>131</v>
      </c>
      <c r="AW197" s="15" t="s">
        <v>32</v>
      </c>
      <c r="AX197" s="15" t="s">
        <v>84</v>
      </c>
      <c r="AY197" s="269" t="s">
        <v>124</v>
      </c>
    </row>
    <row r="198" s="14" customFormat="1">
      <c r="A198" s="14"/>
      <c r="B198" s="248"/>
      <c r="C198" s="249"/>
      <c r="D198" s="239" t="s">
        <v>135</v>
      </c>
      <c r="E198" s="249"/>
      <c r="F198" s="251" t="s">
        <v>152</v>
      </c>
      <c r="G198" s="249"/>
      <c r="H198" s="252">
        <v>15.974</v>
      </c>
      <c r="I198" s="253"/>
      <c r="J198" s="249"/>
      <c r="K198" s="249"/>
      <c r="L198" s="254"/>
      <c r="M198" s="255"/>
      <c r="N198" s="256"/>
      <c r="O198" s="256"/>
      <c r="P198" s="256"/>
      <c r="Q198" s="256"/>
      <c r="R198" s="256"/>
      <c r="S198" s="256"/>
      <c r="T198" s="25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8" t="s">
        <v>135</v>
      </c>
      <c r="AU198" s="258" t="s">
        <v>86</v>
      </c>
      <c r="AV198" s="14" t="s">
        <v>86</v>
      </c>
      <c r="AW198" s="14" t="s">
        <v>4</v>
      </c>
      <c r="AX198" s="14" t="s">
        <v>84</v>
      </c>
      <c r="AY198" s="258" t="s">
        <v>124</v>
      </c>
    </row>
    <row r="199" s="2" customFormat="1" ht="36" customHeight="1">
      <c r="A199" s="39"/>
      <c r="B199" s="40"/>
      <c r="C199" s="219" t="s">
        <v>175</v>
      </c>
      <c r="D199" s="219" t="s">
        <v>126</v>
      </c>
      <c r="E199" s="220" t="s">
        <v>176</v>
      </c>
      <c r="F199" s="221" t="s">
        <v>177</v>
      </c>
      <c r="G199" s="222" t="s">
        <v>145</v>
      </c>
      <c r="H199" s="223">
        <v>5.0720000000000001</v>
      </c>
      <c r="I199" s="224"/>
      <c r="J199" s="225">
        <f>ROUND(I199*H199,2)</f>
        <v>0</v>
      </c>
      <c r="K199" s="221" t="s">
        <v>130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131</v>
      </c>
      <c r="AT199" s="230" t="s">
        <v>126</v>
      </c>
      <c r="AU199" s="230" t="s">
        <v>86</v>
      </c>
      <c r="AY199" s="18" t="s">
        <v>124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131</v>
      </c>
      <c r="BM199" s="230" t="s">
        <v>178</v>
      </c>
    </row>
    <row r="200" s="2" customFormat="1">
      <c r="A200" s="39"/>
      <c r="B200" s="40"/>
      <c r="C200" s="41"/>
      <c r="D200" s="232" t="s">
        <v>133</v>
      </c>
      <c r="E200" s="41"/>
      <c r="F200" s="233" t="s">
        <v>179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133</v>
      </c>
      <c r="AU200" s="18" t="s">
        <v>86</v>
      </c>
    </row>
    <row r="201" s="13" customFormat="1">
      <c r="A201" s="13"/>
      <c r="B201" s="237"/>
      <c r="C201" s="238"/>
      <c r="D201" s="239" t="s">
        <v>135</v>
      </c>
      <c r="E201" s="240" t="s">
        <v>1</v>
      </c>
      <c r="F201" s="241" t="s">
        <v>136</v>
      </c>
      <c r="G201" s="238"/>
      <c r="H201" s="240" t="s">
        <v>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135</v>
      </c>
      <c r="AU201" s="247" t="s">
        <v>86</v>
      </c>
      <c r="AV201" s="13" t="s">
        <v>84</v>
      </c>
      <c r="AW201" s="13" t="s">
        <v>32</v>
      </c>
      <c r="AX201" s="13" t="s">
        <v>76</v>
      </c>
      <c r="AY201" s="247" t="s">
        <v>124</v>
      </c>
    </row>
    <row r="202" s="13" customFormat="1">
      <c r="A202" s="13"/>
      <c r="B202" s="237"/>
      <c r="C202" s="238"/>
      <c r="D202" s="239" t="s">
        <v>135</v>
      </c>
      <c r="E202" s="240" t="s">
        <v>1</v>
      </c>
      <c r="F202" s="241" t="s">
        <v>137</v>
      </c>
      <c r="G202" s="238"/>
      <c r="H202" s="240" t="s">
        <v>1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7" t="s">
        <v>135</v>
      </c>
      <c r="AU202" s="247" t="s">
        <v>86</v>
      </c>
      <c r="AV202" s="13" t="s">
        <v>84</v>
      </c>
      <c r="AW202" s="13" t="s">
        <v>32</v>
      </c>
      <c r="AX202" s="13" t="s">
        <v>76</v>
      </c>
      <c r="AY202" s="247" t="s">
        <v>124</v>
      </c>
    </row>
    <row r="203" s="13" customFormat="1">
      <c r="A203" s="13"/>
      <c r="B203" s="237"/>
      <c r="C203" s="238"/>
      <c r="D203" s="239" t="s">
        <v>135</v>
      </c>
      <c r="E203" s="240" t="s">
        <v>1</v>
      </c>
      <c r="F203" s="241" t="s">
        <v>138</v>
      </c>
      <c r="G203" s="238"/>
      <c r="H203" s="240" t="s">
        <v>1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135</v>
      </c>
      <c r="AU203" s="247" t="s">
        <v>86</v>
      </c>
      <c r="AV203" s="13" t="s">
        <v>84</v>
      </c>
      <c r="AW203" s="13" t="s">
        <v>32</v>
      </c>
      <c r="AX203" s="13" t="s">
        <v>76</v>
      </c>
      <c r="AY203" s="247" t="s">
        <v>124</v>
      </c>
    </row>
    <row r="204" s="13" customFormat="1">
      <c r="A204" s="13"/>
      <c r="B204" s="237"/>
      <c r="C204" s="238"/>
      <c r="D204" s="239" t="s">
        <v>135</v>
      </c>
      <c r="E204" s="240" t="s">
        <v>1</v>
      </c>
      <c r="F204" s="241" t="s">
        <v>180</v>
      </c>
      <c r="G204" s="238"/>
      <c r="H204" s="240" t="s">
        <v>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135</v>
      </c>
      <c r="AU204" s="247" t="s">
        <v>86</v>
      </c>
      <c r="AV204" s="13" t="s">
        <v>84</v>
      </c>
      <c r="AW204" s="13" t="s">
        <v>32</v>
      </c>
      <c r="AX204" s="13" t="s">
        <v>76</v>
      </c>
      <c r="AY204" s="247" t="s">
        <v>124</v>
      </c>
    </row>
    <row r="205" s="13" customFormat="1">
      <c r="A205" s="13"/>
      <c r="B205" s="237"/>
      <c r="C205" s="238"/>
      <c r="D205" s="239" t="s">
        <v>135</v>
      </c>
      <c r="E205" s="240" t="s">
        <v>1</v>
      </c>
      <c r="F205" s="241" t="s">
        <v>138</v>
      </c>
      <c r="G205" s="238"/>
      <c r="H205" s="240" t="s">
        <v>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7" t="s">
        <v>135</v>
      </c>
      <c r="AU205" s="247" t="s">
        <v>86</v>
      </c>
      <c r="AV205" s="13" t="s">
        <v>84</v>
      </c>
      <c r="AW205" s="13" t="s">
        <v>32</v>
      </c>
      <c r="AX205" s="13" t="s">
        <v>76</v>
      </c>
      <c r="AY205" s="247" t="s">
        <v>124</v>
      </c>
    </row>
    <row r="206" s="14" customFormat="1">
      <c r="A206" s="14"/>
      <c r="B206" s="248"/>
      <c r="C206" s="249"/>
      <c r="D206" s="239" t="s">
        <v>135</v>
      </c>
      <c r="E206" s="250" t="s">
        <v>1</v>
      </c>
      <c r="F206" s="251" t="s">
        <v>181</v>
      </c>
      <c r="G206" s="249"/>
      <c r="H206" s="252">
        <v>2.1600000000000001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8" t="s">
        <v>135</v>
      </c>
      <c r="AU206" s="258" t="s">
        <v>86</v>
      </c>
      <c r="AV206" s="14" t="s">
        <v>86</v>
      </c>
      <c r="AW206" s="14" t="s">
        <v>32</v>
      </c>
      <c r="AX206" s="14" t="s">
        <v>76</v>
      </c>
      <c r="AY206" s="258" t="s">
        <v>124</v>
      </c>
    </row>
    <row r="207" s="14" customFormat="1">
      <c r="A207" s="14"/>
      <c r="B207" s="248"/>
      <c r="C207" s="249"/>
      <c r="D207" s="239" t="s">
        <v>135</v>
      </c>
      <c r="E207" s="250" t="s">
        <v>1</v>
      </c>
      <c r="F207" s="251" t="s">
        <v>182</v>
      </c>
      <c r="G207" s="249"/>
      <c r="H207" s="252">
        <v>1.1000000000000001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8" t="s">
        <v>135</v>
      </c>
      <c r="AU207" s="258" t="s">
        <v>86</v>
      </c>
      <c r="AV207" s="14" t="s">
        <v>86</v>
      </c>
      <c r="AW207" s="14" t="s">
        <v>32</v>
      </c>
      <c r="AX207" s="14" t="s">
        <v>76</v>
      </c>
      <c r="AY207" s="258" t="s">
        <v>124</v>
      </c>
    </row>
    <row r="208" s="14" customFormat="1">
      <c r="A208" s="14"/>
      <c r="B208" s="248"/>
      <c r="C208" s="249"/>
      <c r="D208" s="239" t="s">
        <v>135</v>
      </c>
      <c r="E208" s="250" t="s">
        <v>1</v>
      </c>
      <c r="F208" s="251" t="s">
        <v>183</v>
      </c>
      <c r="G208" s="249"/>
      <c r="H208" s="252">
        <v>1.25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8" t="s">
        <v>135</v>
      </c>
      <c r="AU208" s="258" t="s">
        <v>86</v>
      </c>
      <c r="AV208" s="14" t="s">
        <v>86</v>
      </c>
      <c r="AW208" s="14" t="s">
        <v>32</v>
      </c>
      <c r="AX208" s="14" t="s">
        <v>76</v>
      </c>
      <c r="AY208" s="258" t="s">
        <v>124</v>
      </c>
    </row>
    <row r="209" s="14" customFormat="1">
      <c r="A209" s="14"/>
      <c r="B209" s="248"/>
      <c r="C209" s="249"/>
      <c r="D209" s="239" t="s">
        <v>135</v>
      </c>
      <c r="E209" s="250" t="s">
        <v>1</v>
      </c>
      <c r="F209" s="251" t="s">
        <v>184</v>
      </c>
      <c r="G209" s="249"/>
      <c r="H209" s="252">
        <v>7.4180000000000001</v>
      </c>
      <c r="I209" s="253"/>
      <c r="J209" s="249"/>
      <c r="K209" s="249"/>
      <c r="L209" s="254"/>
      <c r="M209" s="255"/>
      <c r="N209" s="256"/>
      <c r="O209" s="256"/>
      <c r="P209" s="256"/>
      <c r="Q209" s="256"/>
      <c r="R209" s="256"/>
      <c r="S209" s="256"/>
      <c r="T209" s="25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8" t="s">
        <v>135</v>
      </c>
      <c r="AU209" s="258" t="s">
        <v>86</v>
      </c>
      <c r="AV209" s="14" t="s">
        <v>86</v>
      </c>
      <c r="AW209" s="14" t="s">
        <v>32</v>
      </c>
      <c r="AX209" s="14" t="s">
        <v>76</v>
      </c>
      <c r="AY209" s="258" t="s">
        <v>124</v>
      </c>
    </row>
    <row r="210" s="14" customFormat="1">
      <c r="A210" s="14"/>
      <c r="B210" s="248"/>
      <c r="C210" s="249"/>
      <c r="D210" s="239" t="s">
        <v>135</v>
      </c>
      <c r="E210" s="250" t="s">
        <v>1</v>
      </c>
      <c r="F210" s="251" t="s">
        <v>185</v>
      </c>
      <c r="G210" s="249"/>
      <c r="H210" s="252">
        <v>6.5229999999999997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135</v>
      </c>
      <c r="AU210" s="258" t="s">
        <v>86</v>
      </c>
      <c r="AV210" s="14" t="s">
        <v>86</v>
      </c>
      <c r="AW210" s="14" t="s">
        <v>32</v>
      </c>
      <c r="AX210" s="14" t="s">
        <v>76</v>
      </c>
      <c r="AY210" s="258" t="s">
        <v>124</v>
      </c>
    </row>
    <row r="211" s="14" customFormat="1">
      <c r="A211" s="14"/>
      <c r="B211" s="248"/>
      <c r="C211" s="249"/>
      <c r="D211" s="239" t="s">
        <v>135</v>
      </c>
      <c r="E211" s="250" t="s">
        <v>1</v>
      </c>
      <c r="F211" s="251" t="s">
        <v>186</v>
      </c>
      <c r="G211" s="249"/>
      <c r="H211" s="252">
        <v>6.9080000000000004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8" t="s">
        <v>135</v>
      </c>
      <c r="AU211" s="258" t="s">
        <v>86</v>
      </c>
      <c r="AV211" s="14" t="s">
        <v>86</v>
      </c>
      <c r="AW211" s="14" t="s">
        <v>32</v>
      </c>
      <c r="AX211" s="14" t="s">
        <v>76</v>
      </c>
      <c r="AY211" s="258" t="s">
        <v>124</v>
      </c>
    </row>
    <row r="212" s="15" customFormat="1">
      <c r="A212" s="15"/>
      <c r="B212" s="259"/>
      <c r="C212" s="260"/>
      <c r="D212" s="239" t="s">
        <v>135</v>
      </c>
      <c r="E212" s="261" t="s">
        <v>1</v>
      </c>
      <c r="F212" s="262" t="s">
        <v>140</v>
      </c>
      <c r="G212" s="260"/>
      <c r="H212" s="263">
        <v>25.359000000000002</v>
      </c>
      <c r="I212" s="264"/>
      <c r="J212" s="260"/>
      <c r="K212" s="260"/>
      <c r="L212" s="265"/>
      <c r="M212" s="266"/>
      <c r="N212" s="267"/>
      <c r="O212" s="267"/>
      <c r="P212" s="267"/>
      <c r="Q212" s="267"/>
      <c r="R212" s="267"/>
      <c r="S212" s="267"/>
      <c r="T212" s="26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9" t="s">
        <v>135</v>
      </c>
      <c r="AU212" s="269" t="s">
        <v>86</v>
      </c>
      <c r="AV212" s="15" t="s">
        <v>131</v>
      </c>
      <c r="AW212" s="15" t="s">
        <v>32</v>
      </c>
      <c r="AX212" s="15" t="s">
        <v>84</v>
      </c>
      <c r="AY212" s="269" t="s">
        <v>124</v>
      </c>
    </row>
    <row r="213" s="14" customFormat="1">
      <c r="A213" s="14"/>
      <c r="B213" s="248"/>
      <c r="C213" s="249"/>
      <c r="D213" s="239" t="s">
        <v>135</v>
      </c>
      <c r="E213" s="249"/>
      <c r="F213" s="251" t="s">
        <v>187</v>
      </c>
      <c r="G213" s="249"/>
      <c r="H213" s="252">
        <v>5.0720000000000001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8" t="s">
        <v>135</v>
      </c>
      <c r="AU213" s="258" t="s">
        <v>86</v>
      </c>
      <c r="AV213" s="14" t="s">
        <v>86</v>
      </c>
      <c r="AW213" s="14" t="s">
        <v>4</v>
      </c>
      <c r="AX213" s="14" t="s">
        <v>84</v>
      </c>
      <c r="AY213" s="258" t="s">
        <v>124</v>
      </c>
    </row>
    <row r="214" s="2" customFormat="1" ht="36" customHeight="1">
      <c r="A214" s="39"/>
      <c r="B214" s="40"/>
      <c r="C214" s="219" t="s">
        <v>188</v>
      </c>
      <c r="D214" s="219" t="s">
        <v>126</v>
      </c>
      <c r="E214" s="220" t="s">
        <v>189</v>
      </c>
      <c r="F214" s="221" t="s">
        <v>190</v>
      </c>
      <c r="G214" s="222" t="s">
        <v>145</v>
      </c>
      <c r="H214" s="223">
        <v>10.144</v>
      </c>
      <c r="I214" s="224"/>
      <c r="J214" s="225">
        <f>ROUND(I214*H214,2)</f>
        <v>0</v>
      </c>
      <c r="K214" s="221" t="s">
        <v>130</v>
      </c>
      <c r="L214" s="45"/>
      <c r="M214" s="226" t="s">
        <v>1</v>
      </c>
      <c r="N214" s="227" t="s">
        <v>41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131</v>
      </c>
      <c r="AT214" s="230" t="s">
        <v>126</v>
      </c>
      <c r="AU214" s="230" t="s">
        <v>86</v>
      </c>
      <c r="AY214" s="18" t="s">
        <v>124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84</v>
      </c>
      <c r="BK214" s="231">
        <f>ROUND(I214*H214,2)</f>
        <v>0</v>
      </c>
      <c r="BL214" s="18" t="s">
        <v>131</v>
      </c>
      <c r="BM214" s="230" t="s">
        <v>191</v>
      </c>
    </row>
    <row r="215" s="2" customFormat="1">
      <c r="A215" s="39"/>
      <c r="B215" s="40"/>
      <c r="C215" s="41"/>
      <c r="D215" s="232" t="s">
        <v>133</v>
      </c>
      <c r="E215" s="41"/>
      <c r="F215" s="233" t="s">
        <v>192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133</v>
      </c>
      <c r="AU215" s="18" t="s">
        <v>86</v>
      </c>
    </row>
    <row r="216" s="13" customFormat="1">
      <c r="A216" s="13"/>
      <c r="B216" s="237"/>
      <c r="C216" s="238"/>
      <c r="D216" s="239" t="s">
        <v>135</v>
      </c>
      <c r="E216" s="240" t="s">
        <v>1</v>
      </c>
      <c r="F216" s="241" t="s">
        <v>136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135</v>
      </c>
      <c r="AU216" s="247" t="s">
        <v>86</v>
      </c>
      <c r="AV216" s="13" t="s">
        <v>84</v>
      </c>
      <c r="AW216" s="13" t="s">
        <v>32</v>
      </c>
      <c r="AX216" s="13" t="s">
        <v>76</v>
      </c>
      <c r="AY216" s="247" t="s">
        <v>124</v>
      </c>
    </row>
    <row r="217" s="13" customFormat="1">
      <c r="A217" s="13"/>
      <c r="B217" s="237"/>
      <c r="C217" s="238"/>
      <c r="D217" s="239" t="s">
        <v>135</v>
      </c>
      <c r="E217" s="240" t="s">
        <v>1</v>
      </c>
      <c r="F217" s="241" t="s">
        <v>137</v>
      </c>
      <c r="G217" s="238"/>
      <c r="H217" s="240" t="s">
        <v>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135</v>
      </c>
      <c r="AU217" s="247" t="s">
        <v>86</v>
      </c>
      <c r="AV217" s="13" t="s">
        <v>84</v>
      </c>
      <c r="AW217" s="13" t="s">
        <v>32</v>
      </c>
      <c r="AX217" s="13" t="s">
        <v>76</v>
      </c>
      <c r="AY217" s="247" t="s">
        <v>124</v>
      </c>
    </row>
    <row r="218" s="13" customFormat="1">
      <c r="A218" s="13"/>
      <c r="B218" s="237"/>
      <c r="C218" s="238"/>
      <c r="D218" s="239" t="s">
        <v>135</v>
      </c>
      <c r="E218" s="240" t="s">
        <v>1</v>
      </c>
      <c r="F218" s="241" t="s">
        <v>138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135</v>
      </c>
      <c r="AU218" s="247" t="s">
        <v>86</v>
      </c>
      <c r="AV218" s="13" t="s">
        <v>84</v>
      </c>
      <c r="AW218" s="13" t="s">
        <v>32</v>
      </c>
      <c r="AX218" s="13" t="s">
        <v>76</v>
      </c>
      <c r="AY218" s="247" t="s">
        <v>124</v>
      </c>
    </row>
    <row r="219" s="13" customFormat="1">
      <c r="A219" s="13"/>
      <c r="B219" s="237"/>
      <c r="C219" s="238"/>
      <c r="D219" s="239" t="s">
        <v>135</v>
      </c>
      <c r="E219" s="240" t="s">
        <v>1</v>
      </c>
      <c r="F219" s="241" t="s">
        <v>180</v>
      </c>
      <c r="G219" s="238"/>
      <c r="H219" s="240" t="s">
        <v>1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7" t="s">
        <v>135</v>
      </c>
      <c r="AU219" s="247" t="s">
        <v>86</v>
      </c>
      <c r="AV219" s="13" t="s">
        <v>84</v>
      </c>
      <c r="AW219" s="13" t="s">
        <v>32</v>
      </c>
      <c r="AX219" s="13" t="s">
        <v>76</v>
      </c>
      <c r="AY219" s="247" t="s">
        <v>124</v>
      </c>
    </row>
    <row r="220" s="13" customFormat="1">
      <c r="A220" s="13"/>
      <c r="B220" s="237"/>
      <c r="C220" s="238"/>
      <c r="D220" s="239" t="s">
        <v>135</v>
      </c>
      <c r="E220" s="240" t="s">
        <v>1</v>
      </c>
      <c r="F220" s="241" t="s">
        <v>138</v>
      </c>
      <c r="G220" s="238"/>
      <c r="H220" s="240" t="s">
        <v>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135</v>
      </c>
      <c r="AU220" s="247" t="s">
        <v>86</v>
      </c>
      <c r="AV220" s="13" t="s">
        <v>84</v>
      </c>
      <c r="AW220" s="13" t="s">
        <v>32</v>
      </c>
      <c r="AX220" s="13" t="s">
        <v>76</v>
      </c>
      <c r="AY220" s="247" t="s">
        <v>124</v>
      </c>
    </row>
    <row r="221" s="14" customFormat="1">
      <c r="A221" s="14"/>
      <c r="B221" s="248"/>
      <c r="C221" s="249"/>
      <c r="D221" s="239" t="s">
        <v>135</v>
      </c>
      <c r="E221" s="250" t="s">
        <v>1</v>
      </c>
      <c r="F221" s="251" t="s">
        <v>181</v>
      </c>
      <c r="G221" s="249"/>
      <c r="H221" s="252">
        <v>2.1600000000000001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8" t="s">
        <v>135</v>
      </c>
      <c r="AU221" s="258" t="s">
        <v>86</v>
      </c>
      <c r="AV221" s="14" t="s">
        <v>86</v>
      </c>
      <c r="AW221" s="14" t="s">
        <v>32</v>
      </c>
      <c r="AX221" s="14" t="s">
        <v>76</v>
      </c>
      <c r="AY221" s="258" t="s">
        <v>124</v>
      </c>
    </row>
    <row r="222" s="14" customFormat="1">
      <c r="A222" s="14"/>
      <c r="B222" s="248"/>
      <c r="C222" s="249"/>
      <c r="D222" s="239" t="s">
        <v>135</v>
      </c>
      <c r="E222" s="250" t="s">
        <v>1</v>
      </c>
      <c r="F222" s="251" t="s">
        <v>182</v>
      </c>
      <c r="G222" s="249"/>
      <c r="H222" s="252">
        <v>1.1000000000000001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8" t="s">
        <v>135</v>
      </c>
      <c r="AU222" s="258" t="s">
        <v>86</v>
      </c>
      <c r="AV222" s="14" t="s">
        <v>86</v>
      </c>
      <c r="AW222" s="14" t="s">
        <v>32</v>
      </c>
      <c r="AX222" s="14" t="s">
        <v>76</v>
      </c>
      <c r="AY222" s="258" t="s">
        <v>124</v>
      </c>
    </row>
    <row r="223" s="14" customFormat="1">
      <c r="A223" s="14"/>
      <c r="B223" s="248"/>
      <c r="C223" s="249"/>
      <c r="D223" s="239" t="s">
        <v>135</v>
      </c>
      <c r="E223" s="250" t="s">
        <v>1</v>
      </c>
      <c r="F223" s="251" t="s">
        <v>183</v>
      </c>
      <c r="G223" s="249"/>
      <c r="H223" s="252">
        <v>1.25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8" t="s">
        <v>135</v>
      </c>
      <c r="AU223" s="258" t="s">
        <v>86</v>
      </c>
      <c r="AV223" s="14" t="s">
        <v>86</v>
      </c>
      <c r="AW223" s="14" t="s">
        <v>32</v>
      </c>
      <c r="AX223" s="14" t="s">
        <v>76</v>
      </c>
      <c r="AY223" s="258" t="s">
        <v>124</v>
      </c>
    </row>
    <row r="224" s="14" customFormat="1">
      <c r="A224" s="14"/>
      <c r="B224" s="248"/>
      <c r="C224" s="249"/>
      <c r="D224" s="239" t="s">
        <v>135</v>
      </c>
      <c r="E224" s="250" t="s">
        <v>1</v>
      </c>
      <c r="F224" s="251" t="s">
        <v>184</v>
      </c>
      <c r="G224" s="249"/>
      <c r="H224" s="252">
        <v>7.4180000000000001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135</v>
      </c>
      <c r="AU224" s="258" t="s">
        <v>86</v>
      </c>
      <c r="AV224" s="14" t="s">
        <v>86</v>
      </c>
      <c r="AW224" s="14" t="s">
        <v>32</v>
      </c>
      <c r="AX224" s="14" t="s">
        <v>76</v>
      </c>
      <c r="AY224" s="258" t="s">
        <v>124</v>
      </c>
    </row>
    <row r="225" s="14" customFormat="1">
      <c r="A225" s="14"/>
      <c r="B225" s="248"/>
      <c r="C225" s="249"/>
      <c r="D225" s="239" t="s">
        <v>135</v>
      </c>
      <c r="E225" s="250" t="s">
        <v>1</v>
      </c>
      <c r="F225" s="251" t="s">
        <v>185</v>
      </c>
      <c r="G225" s="249"/>
      <c r="H225" s="252">
        <v>6.5229999999999997</v>
      </c>
      <c r="I225" s="253"/>
      <c r="J225" s="249"/>
      <c r="K225" s="249"/>
      <c r="L225" s="254"/>
      <c r="M225" s="255"/>
      <c r="N225" s="256"/>
      <c r="O225" s="256"/>
      <c r="P225" s="256"/>
      <c r="Q225" s="256"/>
      <c r="R225" s="256"/>
      <c r="S225" s="256"/>
      <c r="T225" s="25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8" t="s">
        <v>135</v>
      </c>
      <c r="AU225" s="258" t="s">
        <v>86</v>
      </c>
      <c r="AV225" s="14" t="s">
        <v>86</v>
      </c>
      <c r="AW225" s="14" t="s">
        <v>32</v>
      </c>
      <c r="AX225" s="14" t="s">
        <v>76</v>
      </c>
      <c r="AY225" s="258" t="s">
        <v>124</v>
      </c>
    </row>
    <row r="226" s="14" customFormat="1">
      <c r="A226" s="14"/>
      <c r="B226" s="248"/>
      <c r="C226" s="249"/>
      <c r="D226" s="239" t="s">
        <v>135</v>
      </c>
      <c r="E226" s="250" t="s">
        <v>1</v>
      </c>
      <c r="F226" s="251" t="s">
        <v>186</v>
      </c>
      <c r="G226" s="249"/>
      <c r="H226" s="252">
        <v>6.9080000000000004</v>
      </c>
      <c r="I226" s="253"/>
      <c r="J226" s="249"/>
      <c r="K226" s="249"/>
      <c r="L226" s="254"/>
      <c r="M226" s="255"/>
      <c r="N226" s="256"/>
      <c r="O226" s="256"/>
      <c r="P226" s="256"/>
      <c r="Q226" s="256"/>
      <c r="R226" s="256"/>
      <c r="S226" s="256"/>
      <c r="T226" s="25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8" t="s">
        <v>135</v>
      </c>
      <c r="AU226" s="258" t="s">
        <v>86</v>
      </c>
      <c r="AV226" s="14" t="s">
        <v>86</v>
      </c>
      <c r="AW226" s="14" t="s">
        <v>32</v>
      </c>
      <c r="AX226" s="14" t="s">
        <v>76</v>
      </c>
      <c r="AY226" s="258" t="s">
        <v>124</v>
      </c>
    </row>
    <row r="227" s="15" customFormat="1">
      <c r="A227" s="15"/>
      <c r="B227" s="259"/>
      <c r="C227" s="260"/>
      <c r="D227" s="239" t="s">
        <v>135</v>
      </c>
      <c r="E227" s="261" t="s">
        <v>1</v>
      </c>
      <c r="F227" s="262" t="s">
        <v>140</v>
      </c>
      <c r="G227" s="260"/>
      <c r="H227" s="263">
        <v>25.359000000000002</v>
      </c>
      <c r="I227" s="264"/>
      <c r="J227" s="260"/>
      <c r="K227" s="260"/>
      <c r="L227" s="265"/>
      <c r="M227" s="266"/>
      <c r="N227" s="267"/>
      <c r="O227" s="267"/>
      <c r="P227" s="267"/>
      <c r="Q227" s="267"/>
      <c r="R227" s="267"/>
      <c r="S227" s="267"/>
      <c r="T227" s="26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9" t="s">
        <v>135</v>
      </c>
      <c r="AU227" s="269" t="s">
        <v>86</v>
      </c>
      <c r="AV227" s="15" t="s">
        <v>131</v>
      </c>
      <c r="AW227" s="15" t="s">
        <v>32</v>
      </c>
      <c r="AX227" s="15" t="s">
        <v>84</v>
      </c>
      <c r="AY227" s="269" t="s">
        <v>124</v>
      </c>
    </row>
    <row r="228" s="14" customFormat="1">
      <c r="A228" s="14"/>
      <c r="B228" s="248"/>
      <c r="C228" s="249"/>
      <c r="D228" s="239" t="s">
        <v>135</v>
      </c>
      <c r="E228" s="249"/>
      <c r="F228" s="251" t="s">
        <v>193</v>
      </c>
      <c r="G228" s="249"/>
      <c r="H228" s="252">
        <v>10.144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8" t="s">
        <v>135</v>
      </c>
      <c r="AU228" s="258" t="s">
        <v>86</v>
      </c>
      <c r="AV228" s="14" t="s">
        <v>86</v>
      </c>
      <c r="AW228" s="14" t="s">
        <v>4</v>
      </c>
      <c r="AX228" s="14" t="s">
        <v>84</v>
      </c>
      <c r="AY228" s="258" t="s">
        <v>124</v>
      </c>
    </row>
    <row r="229" s="2" customFormat="1" ht="36" customHeight="1">
      <c r="A229" s="39"/>
      <c r="B229" s="40"/>
      <c r="C229" s="219" t="s">
        <v>194</v>
      </c>
      <c r="D229" s="219" t="s">
        <v>126</v>
      </c>
      <c r="E229" s="220" t="s">
        <v>195</v>
      </c>
      <c r="F229" s="221" t="s">
        <v>196</v>
      </c>
      <c r="G229" s="222" t="s">
        <v>145</v>
      </c>
      <c r="H229" s="223">
        <v>7.6079999999999997</v>
      </c>
      <c r="I229" s="224"/>
      <c r="J229" s="225">
        <f>ROUND(I229*H229,2)</f>
        <v>0</v>
      </c>
      <c r="K229" s="221" t="s">
        <v>130</v>
      </c>
      <c r="L229" s="45"/>
      <c r="M229" s="226" t="s">
        <v>1</v>
      </c>
      <c r="N229" s="227" t="s">
        <v>41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131</v>
      </c>
      <c r="AT229" s="230" t="s">
        <v>126</v>
      </c>
      <c r="AU229" s="230" t="s">
        <v>86</v>
      </c>
      <c r="AY229" s="18" t="s">
        <v>124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131</v>
      </c>
      <c r="BM229" s="230" t="s">
        <v>197</v>
      </c>
    </row>
    <row r="230" s="2" customFormat="1">
      <c r="A230" s="39"/>
      <c r="B230" s="40"/>
      <c r="C230" s="41"/>
      <c r="D230" s="232" t="s">
        <v>133</v>
      </c>
      <c r="E230" s="41"/>
      <c r="F230" s="233" t="s">
        <v>198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133</v>
      </c>
      <c r="AU230" s="18" t="s">
        <v>86</v>
      </c>
    </row>
    <row r="231" s="13" customFormat="1">
      <c r="A231" s="13"/>
      <c r="B231" s="237"/>
      <c r="C231" s="238"/>
      <c r="D231" s="239" t="s">
        <v>135</v>
      </c>
      <c r="E231" s="240" t="s">
        <v>1</v>
      </c>
      <c r="F231" s="241" t="s">
        <v>136</v>
      </c>
      <c r="G231" s="238"/>
      <c r="H231" s="240" t="s">
        <v>1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135</v>
      </c>
      <c r="AU231" s="247" t="s">
        <v>86</v>
      </c>
      <c r="AV231" s="13" t="s">
        <v>84</v>
      </c>
      <c r="AW231" s="13" t="s">
        <v>32</v>
      </c>
      <c r="AX231" s="13" t="s">
        <v>76</v>
      </c>
      <c r="AY231" s="247" t="s">
        <v>124</v>
      </c>
    </row>
    <row r="232" s="13" customFormat="1">
      <c r="A232" s="13"/>
      <c r="B232" s="237"/>
      <c r="C232" s="238"/>
      <c r="D232" s="239" t="s">
        <v>135</v>
      </c>
      <c r="E232" s="240" t="s">
        <v>1</v>
      </c>
      <c r="F232" s="241" t="s">
        <v>137</v>
      </c>
      <c r="G232" s="238"/>
      <c r="H232" s="240" t="s">
        <v>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135</v>
      </c>
      <c r="AU232" s="247" t="s">
        <v>86</v>
      </c>
      <c r="AV232" s="13" t="s">
        <v>84</v>
      </c>
      <c r="AW232" s="13" t="s">
        <v>32</v>
      </c>
      <c r="AX232" s="13" t="s">
        <v>76</v>
      </c>
      <c r="AY232" s="247" t="s">
        <v>124</v>
      </c>
    </row>
    <row r="233" s="13" customFormat="1">
      <c r="A233" s="13"/>
      <c r="B233" s="237"/>
      <c r="C233" s="238"/>
      <c r="D233" s="239" t="s">
        <v>135</v>
      </c>
      <c r="E233" s="240" t="s">
        <v>1</v>
      </c>
      <c r="F233" s="241" t="s">
        <v>138</v>
      </c>
      <c r="G233" s="238"/>
      <c r="H233" s="240" t="s">
        <v>1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7" t="s">
        <v>135</v>
      </c>
      <c r="AU233" s="247" t="s">
        <v>86</v>
      </c>
      <c r="AV233" s="13" t="s">
        <v>84</v>
      </c>
      <c r="AW233" s="13" t="s">
        <v>32</v>
      </c>
      <c r="AX233" s="13" t="s">
        <v>76</v>
      </c>
      <c r="AY233" s="247" t="s">
        <v>124</v>
      </c>
    </row>
    <row r="234" s="13" customFormat="1">
      <c r="A234" s="13"/>
      <c r="B234" s="237"/>
      <c r="C234" s="238"/>
      <c r="D234" s="239" t="s">
        <v>135</v>
      </c>
      <c r="E234" s="240" t="s">
        <v>1</v>
      </c>
      <c r="F234" s="241" t="s">
        <v>180</v>
      </c>
      <c r="G234" s="238"/>
      <c r="H234" s="240" t="s">
        <v>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135</v>
      </c>
      <c r="AU234" s="247" t="s">
        <v>86</v>
      </c>
      <c r="AV234" s="13" t="s">
        <v>84</v>
      </c>
      <c r="AW234" s="13" t="s">
        <v>32</v>
      </c>
      <c r="AX234" s="13" t="s">
        <v>76</v>
      </c>
      <c r="AY234" s="247" t="s">
        <v>124</v>
      </c>
    </row>
    <row r="235" s="13" customFormat="1">
      <c r="A235" s="13"/>
      <c r="B235" s="237"/>
      <c r="C235" s="238"/>
      <c r="D235" s="239" t="s">
        <v>135</v>
      </c>
      <c r="E235" s="240" t="s">
        <v>1</v>
      </c>
      <c r="F235" s="241" t="s">
        <v>138</v>
      </c>
      <c r="G235" s="238"/>
      <c r="H235" s="240" t="s">
        <v>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135</v>
      </c>
      <c r="AU235" s="247" t="s">
        <v>86</v>
      </c>
      <c r="AV235" s="13" t="s">
        <v>84</v>
      </c>
      <c r="AW235" s="13" t="s">
        <v>32</v>
      </c>
      <c r="AX235" s="13" t="s">
        <v>76</v>
      </c>
      <c r="AY235" s="247" t="s">
        <v>124</v>
      </c>
    </row>
    <row r="236" s="14" customFormat="1">
      <c r="A236" s="14"/>
      <c r="B236" s="248"/>
      <c r="C236" s="249"/>
      <c r="D236" s="239" t="s">
        <v>135</v>
      </c>
      <c r="E236" s="250" t="s">
        <v>1</v>
      </c>
      <c r="F236" s="251" t="s">
        <v>181</v>
      </c>
      <c r="G236" s="249"/>
      <c r="H236" s="252">
        <v>2.1600000000000001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135</v>
      </c>
      <c r="AU236" s="258" t="s">
        <v>86</v>
      </c>
      <c r="AV236" s="14" t="s">
        <v>86</v>
      </c>
      <c r="AW236" s="14" t="s">
        <v>32</v>
      </c>
      <c r="AX236" s="14" t="s">
        <v>76</v>
      </c>
      <c r="AY236" s="258" t="s">
        <v>124</v>
      </c>
    </row>
    <row r="237" s="14" customFormat="1">
      <c r="A237" s="14"/>
      <c r="B237" s="248"/>
      <c r="C237" s="249"/>
      <c r="D237" s="239" t="s">
        <v>135</v>
      </c>
      <c r="E237" s="250" t="s">
        <v>1</v>
      </c>
      <c r="F237" s="251" t="s">
        <v>182</v>
      </c>
      <c r="G237" s="249"/>
      <c r="H237" s="252">
        <v>1.1000000000000001</v>
      </c>
      <c r="I237" s="253"/>
      <c r="J237" s="249"/>
      <c r="K237" s="249"/>
      <c r="L237" s="254"/>
      <c r="M237" s="255"/>
      <c r="N237" s="256"/>
      <c r="O237" s="256"/>
      <c r="P237" s="256"/>
      <c r="Q237" s="256"/>
      <c r="R237" s="256"/>
      <c r="S237" s="256"/>
      <c r="T237" s="25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8" t="s">
        <v>135</v>
      </c>
      <c r="AU237" s="258" t="s">
        <v>86</v>
      </c>
      <c r="AV237" s="14" t="s">
        <v>86</v>
      </c>
      <c r="AW237" s="14" t="s">
        <v>32</v>
      </c>
      <c r="AX237" s="14" t="s">
        <v>76</v>
      </c>
      <c r="AY237" s="258" t="s">
        <v>124</v>
      </c>
    </row>
    <row r="238" s="14" customFormat="1">
      <c r="A238" s="14"/>
      <c r="B238" s="248"/>
      <c r="C238" s="249"/>
      <c r="D238" s="239" t="s">
        <v>135</v>
      </c>
      <c r="E238" s="250" t="s">
        <v>1</v>
      </c>
      <c r="F238" s="251" t="s">
        <v>183</v>
      </c>
      <c r="G238" s="249"/>
      <c r="H238" s="252">
        <v>1.25</v>
      </c>
      <c r="I238" s="253"/>
      <c r="J238" s="249"/>
      <c r="K238" s="249"/>
      <c r="L238" s="254"/>
      <c r="M238" s="255"/>
      <c r="N238" s="256"/>
      <c r="O238" s="256"/>
      <c r="P238" s="256"/>
      <c r="Q238" s="256"/>
      <c r="R238" s="256"/>
      <c r="S238" s="256"/>
      <c r="T238" s="25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8" t="s">
        <v>135</v>
      </c>
      <c r="AU238" s="258" t="s">
        <v>86</v>
      </c>
      <c r="AV238" s="14" t="s">
        <v>86</v>
      </c>
      <c r="AW238" s="14" t="s">
        <v>32</v>
      </c>
      <c r="AX238" s="14" t="s">
        <v>76</v>
      </c>
      <c r="AY238" s="258" t="s">
        <v>124</v>
      </c>
    </row>
    <row r="239" s="14" customFormat="1">
      <c r="A239" s="14"/>
      <c r="B239" s="248"/>
      <c r="C239" s="249"/>
      <c r="D239" s="239" t="s">
        <v>135</v>
      </c>
      <c r="E239" s="250" t="s">
        <v>1</v>
      </c>
      <c r="F239" s="251" t="s">
        <v>184</v>
      </c>
      <c r="G239" s="249"/>
      <c r="H239" s="252">
        <v>7.4180000000000001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8" t="s">
        <v>135</v>
      </c>
      <c r="AU239" s="258" t="s">
        <v>86</v>
      </c>
      <c r="AV239" s="14" t="s">
        <v>86</v>
      </c>
      <c r="AW239" s="14" t="s">
        <v>32</v>
      </c>
      <c r="AX239" s="14" t="s">
        <v>76</v>
      </c>
      <c r="AY239" s="258" t="s">
        <v>124</v>
      </c>
    </row>
    <row r="240" s="14" customFormat="1">
      <c r="A240" s="14"/>
      <c r="B240" s="248"/>
      <c r="C240" s="249"/>
      <c r="D240" s="239" t="s">
        <v>135</v>
      </c>
      <c r="E240" s="250" t="s">
        <v>1</v>
      </c>
      <c r="F240" s="251" t="s">
        <v>185</v>
      </c>
      <c r="G240" s="249"/>
      <c r="H240" s="252">
        <v>6.5229999999999997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8" t="s">
        <v>135</v>
      </c>
      <c r="AU240" s="258" t="s">
        <v>86</v>
      </c>
      <c r="AV240" s="14" t="s">
        <v>86</v>
      </c>
      <c r="AW240" s="14" t="s">
        <v>32</v>
      </c>
      <c r="AX240" s="14" t="s">
        <v>76</v>
      </c>
      <c r="AY240" s="258" t="s">
        <v>124</v>
      </c>
    </row>
    <row r="241" s="14" customFormat="1">
      <c r="A241" s="14"/>
      <c r="B241" s="248"/>
      <c r="C241" s="249"/>
      <c r="D241" s="239" t="s">
        <v>135</v>
      </c>
      <c r="E241" s="250" t="s">
        <v>1</v>
      </c>
      <c r="F241" s="251" t="s">
        <v>186</v>
      </c>
      <c r="G241" s="249"/>
      <c r="H241" s="252">
        <v>6.9080000000000004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135</v>
      </c>
      <c r="AU241" s="258" t="s">
        <v>86</v>
      </c>
      <c r="AV241" s="14" t="s">
        <v>86</v>
      </c>
      <c r="AW241" s="14" t="s">
        <v>32</v>
      </c>
      <c r="AX241" s="14" t="s">
        <v>76</v>
      </c>
      <c r="AY241" s="258" t="s">
        <v>124</v>
      </c>
    </row>
    <row r="242" s="15" customFormat="1">
      <c r="A242" s="15"/>
      <c r="B242" s="259"/>
      <c r="C242" s="260"/>
      <c r="D242" s="239" t="s">
        <v>135</v>
      </c>
      <c r="E242" s="261" t="s">
        <v>1</v>
      </c>
      <c r="F242" s="262" t="s">
        <v>140</v>
      </c>
      <c r="G242" s="260"/>
      <c r="H242" s="263">
        <v>25.359000000000002</v>
      </c>
      <c r="I242" s="264"/>
      <c r="J242" s="260"/>
      <c r="K242" s="260"/>
      <c r="L242" s="265"/>
      <c r="M242" s="266"/>
      <c r="N242" s="267"/>
      <c r="O242" s="267"/>
      <c r="P242" s="267"/>
      <c r="Q242" s="267"/>
      <c r="R242" s="267"/>
      <c r="S242" s="267"/>
      <c r="T242" s="268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9" t="s">
        <v>135</v>
      </c>
      <c r="AU242" s="269" t="s">
        <v>86</v>
      </c>
      <c r="AV242" s="15" t="s">
        <v>131</v>
      </c>
      <c r="AW242" s="15" t="s">
        <v>32</v>
      </c>
      <c r="AX242" s="15" t="s">
        <v>84</v>
      </c>
      <c r="AY242" s="269" t="s">
        <v>124</v>
      </c>
    </row>
    <row r="243" s="14" customFormat="1">
      <c r="A243" s="14"/>
      <c r="B243" s="248"/>
      <c r="C243" s="249"/>
      <c r="D243" s="239" t="s">
        <v>135</v>
      </c>
      <c r="E243" s="249"/>
      <c r="F243" s="251" t="s">
        <v>199</v>
      </c>
      <c r="G243" s="249"/>
      <c r="H243" s="252">
        <v>7.6079999999999997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8" t="s">
        <v>135</v>
      </c>
      <c r="AU243" s="258" t="s">
        <v>86</v>
      </c>
      <c r="AV243" s="14" t="s">
        <v>86</v>
      </c>
      <c r="AW243" s="14" t="s">
        <v>4</v>
      </c>
      <c r="AX243" s="14" t="s">
        <v>84</v>
      </c>
      <c r="AY243" s="258" t="s">
        <v>124</v>
      </c>
    </row>
    <row r="244" s="2" customFormat="1" ht="36" customHeight="1">
      <c r="A244" s="39"/>
      <c r="B244" s="40"/>
      <c r="C244" s="219" t="s">
        <v>200</v>
      </c>
      <c r="D244" s="219" t="s">
        <v>126</v>
      </c>
      <c r="E244" s="220" t="s">
        <v>201</v>
      </c>
      <c r="F244" s="221" t="s">
        <v>202</v>
      </c>
      <c r="G244" s="222" t="s">
        <v>145</v>
      </c>
      <c r="H244" s="223">
        <v>2.536</v>
      </c>
      <c r="I244" s="224"/>
      <c r="J244" s="225">
        <f>ROUND(I244*H244,2)</f>
        <v>0</v>
      </c>
      <c r="K244" s="221" t="s">
        <v>130</v>
      </c>
      <c r="L244" s="45"/>
      <c r="M244" s="226" t="s">
        <v>1</v>
      </c>
      <c r="N244" s="227" t="s">
        <v>41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131</v>
      </c>
      <c r="AT244" s="230" t="s">
        <v>126</v>
      </c>
      <c r="AU244" s="230" t="s">
        <v>86</v>
      </c>
      <c r="AY244" s="18" t="s">
        <v>124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84</v>
      </c>
      <c r="BK244" s="231">
        <f>ROUND(I244*H244,2)</f>
        <v>0</v>
      </c>
      <c r="BL244" s="18" t="s">
        <v>131</v>
      </c>
      <c r="BM244" s="230" t="s">
        <v>203</v>
      </c>
    </row>
    <row r="245" s="2" customFormat="1">
      <c r="A245" s="39"/>
      <c r="B245" s="40"/>
      <c r="C245" s="41"/>
      <c r="D245" s="232" t="s">
        <v>133</v>
      </c>
      <c r="E245" s="41"/>
      <c r="F245" s="233" t="s">
        <v>204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133</v>
      </c>
      <c r="AU245" s="18" t="s">
        <v>86</v>
      </c>
    </row>
    <row r="246" s="13" customFormat="1">
      <c r="A246" s="13"/>
      <c r="B246" s="237"/>
      <c r="C246" s="238"/>
      <c r="D246" s="239" t="s">
        <v>135</v>
      </c>
      <c r="E246" s="240" t="s">
        <v>1</v>
      </c>
      <c r="F246" s="241" t="s">
        <v>136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135</v>
      </c>
      <c r="AU246" s="247" t="s">
        <v>86</v>
      </c>
      <c r="AV246" s="13" t="s">
        <v>84</v>
      </c>
      <c r="AW246" s="13" t="s">
        <v>32</v>
      </c>
      <c r="AX246" s="13" t="s">
        <v>76</v>
      </c>
      <c r="AY246" s="247" t="s">
        <v>124</v>
      </c>
    </row>
    <row r="247" s="13" customFormat="1">
      <c r="A247" s="13"/>
      <c r="B247" s="237"/>
      <c r="C247" s="238"/>
      <c r="D247" s="239" t="s">
        <v>135</v>
      </c>
      <c r="E247" s="240" t="s">
        <v>1</v>
      </c>
      <c r="F247" s="241" t="s">
        <v>137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135</v>
      </c>
      <c r="AU247" s="247" t="s">
        <v>86</v>
      </c>
      <c r="AV247" s="13" t="s">
        <v>84</v>
      </c>
      <c r="AW247" s="13" t="s">
        <v>32</v>
      </c>
      <c r="AX247" s="13" t="s">
        <v>76</v>
      </c>
      <c r="AY247" s="247" t="s">
        <v>124</v>
      </c>
    </row>
    <row r="248" s="13" customFormat="1">
      <c r="A248" s="13"/>
      <c r="B248" s="237"/>
      <c r="C248" s="238"/>
      <c r="D248" s="239" t="s">
        <v>135</v>
      </c>
      <c r="E248" s="240" t="s">
        <v>1</v>
      </c>
      <c r="F248" s="241" t="s">
        <v>138</v>
      </c>
      <c r="G248" s="238"/>
      <c r="H248" s="240" t="s">
        <v>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135</v>
      </c>
      <c r="AU248" s="247" t="s">
        <v>86</v>
      </c>
      <c r="AV248" s="13" t="s">
        <v>84</v>
      </c>
      <c r="AW248" s="13" t="s">
        <v>32</v>
      </c>
      <c r="AX248" s="13" t="s">
        <v>76</v>
      </c>
      <c r="AY248" s="247" t="s">
        <v>124</v>
      </c>
    </row>
    <row r="249" s="13" customFormat="1">
      <c r="A249" s="13"/>
      <c r="B249" s="237"/>
      <c r="C249" s="238"/>
      <c r="D249" s="239" t="s">
        <v>135</v>
      </c>
      <c r="E249" s="240" t="s">
        <v>1</v>
      </c>
      <c r="F249" s="241" t="s">
        <v>180</v>
      </c>
      <c r="G249" s="238"/>
      <c r="H249" s="240" t="s">
        <v>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135</v>
      </c>
      <c r="AU249" s="247" t="s">
        <v>86</v>
      </c>
      <c r="AV249" s="13" t="s">
        <v>84</v>
      </c>
      <c r="AW249" s="13" t="s">
        <v>32</v>
      </c>
      <c r="AX249" s="13" t="s">
        <v>76</v>
      </c>
      <c r="AY249" s="247" t="s">
        <v>124</v>
      </c>
    </row>
    <row r="250" s="13" customFormat="1">
      <c r="A250" s="13"/>
      <c r="B250" s="237"/>
      <c r="C250" s="238"/>
      <c r="D250" s="239" t="s">
        <v>135</v>
      </c>
      <c r="E250" s="240" t="s">
        <v>1</v>
      </c>
      <c r="F250" s="241" t="s">
        <v>138</v>
      </c>
      <c r="G250" s="238"/>
      <c r="H250" s="240" t="s">
        <v>1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135</v>
      </c>
      <c r="AU250" s="247" t="s">
        <v>86</v>
      </c>
      <c r="AV250" s="13" t="s">
        <v>84</v>
      </c>
      <c r="AW250" s="13" t="s">
        <v>32</v>
      </c>
      <c r="AX250" s="13" t="s">
        <v>76</v>
      </c>
      <c r="AY250" s="247" t="s">
        <v>124</v>
      </c>
    </row>
    <row r="251" s="14" customFormat="1">
      <c r="A251" s="14"/>
      <c r="B251" s="248"/>
      <c r="C251" s="249"/>
      <c r="D251" s="239" t="s">
        <v>135</v>
      </c>
      <c r="E251" s="250" t="s">
        <v>1</v>
      </c>
      <c r="F251" s="251" t="s">
        <v>181</v>
      </c>
      <c r="G251" s="249"/>
      <c r="H251" s="252">
        <v>2.1600000000000001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8" t="s">
        <v>135</v>
      </c>
      <c r="AU251" s="258" t="s">
        <v>86</v>
      </c>
      <c r="AV251" s="14" t="s">
        <v>86</v>
      </c>
      <c r="AW251" s="14" t="s">
        <v>32</v>
      </c>
      <c r="AX251" s="14" t="s">
        <v>76</v>
      </c>
      <c r="AY251" s="258" t="s">
        <v>124</v>
      </c>
    </row>
    <row r="252" s="14" customFormat="1">
      <c r="A252" s="14"/>
      <c r="B252" s="248"/>
      <c r="C252" s="249"/>
      <c r="D252" s="239" t="s">
        <v>135</v>
      </c>
      <c r="E252" s="250" t="s">
        <v>1</v>
      </c>
      <c r="F252" s="251" t="s">
        <v>182</v>
      </c>
      <c r="G252" s="249"/>
      <c r="H252" s="252">
        <v>1.1000000000000001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8" t="s">
        <v>135</v>
      </c>
      <c r="AU252" s="258" t="s">
        <v>86</v>
      </c>
      <c r="AV252" s="14" t="s">
        <v>86</v>
      </c>
      <c r="AW252" s="14" t="s">
        <v>32</v>
      </c>
      <c r="AX252" s="14" t="s">
        <v>76</v>
      </c>
      <c r="AY252" s="258" t="s">
        <v>124</v>
      </c>
    </row>
    <row r="253" s="14" customFormat="1">
      <c r="A253" s="14"/>
      <c r="B253" s="248"/>
      <c r="C253" s="249"/>
      <c r="D253" s="239" t="s">
        <v>135</v>
      </c>
      <c r="E253" s="250" t="s">
        <v>1</v>
      </c>
      <c r="F253" s="251" t="s">
        <v>183</v>
      </c>
      <c r="G253" s="249"/>
      <c r="H253" s="252">
        <v>1.25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8" t="s">
        <v>135</v>
      </c>
      <c r="AU253" s="258" t="s">
        <v>86</v>
      </c>
      <c r="AV253" s="14" t="s">
        <v>86</v>
      </c>
      <c r="AW253" s="14" t="s">
        <v>32</v>
      </c>
      <c r="AX253" s="14" t="s">
        <v>76</v>
      </c>
      <c r="AY253" s="258" t="s">
        <v>124</v>
      </c>
    </row>
    <row r="254" s="14" customFormat="1">
      <c r="A254" s="14"/>
      <c r="B254" s="248"/>
      <c r="C254" s="249"/>
      <c r="D254" s="239" t="s">
        <v>135</v>
      </c>
      <c r="E254" s="250" t="s">
        <v>1</v>
      </c>
      <c r="F254" s="251" t="s">
        <v>184</v>
      </c>
      <c r="G254" s="249"/>
      <c r="H254" s="252">
        <v>7.4180000000000001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135</v>
      </c>
      <c r="AU254" s="258" t="s">
        <v>86</v>
      </c>
      <c r="AV254" s="14" t="s">
        <v>86</v>
      </c>
      <c r="AW254" s="14" t="s">
        <v>32</v>
      </c>
      <c r="AX254" s="14" t="s">
        <v>76</v>
      </c>
      <c r="AY254" s="258" t="s">
        <v>124</v>
      </c>
    </row>
    <row r="255" s="14" customFormat="1">
      <c r="A255" s="14"/>
      <c r="B255" s="248"/>
      <c r="C255" s="249"/>
      <c r="D255" s="239" t="s">
        <v>135</v>
      </c>
      <c r="E255" s="250" t="s">
        <v>1</v>
      </c>
      <c r="F255" s="251" t="s">
        <v>185</v>
      </c>
      <c r="G255" s="249"/>
      <c r="H255" s="252">
        <v>6.5229999999999997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8" t="s">
        <v>135</v>
      </c>
      <c r="AU255" s="258" t="s">
        <v>86</v>
      </c>
      <c r="AV255" s="14" t="s">
        <v>86</v>
      </c>
      <c r="AW255" s="14" t="s">
        <v>32</v>
      </c>
      <c r="AX255" s="14" t="s">
        <v>76</v>
      </c>
      <c r="AY255" s="258" t="s">
        <v>124</v>
      </c>
    </row>
    <row r="256" s="14" customFormat="1">
      <c r="A256" s="14"/>
      <c r="B256" s="248"/>
      <c r="C256" s="249"/>
      <c r="D256" s="239" t="s">
        <v>135</v>
      </c>
      <c r="E256" s="250" t="s">
        <v>1</v>
      </c>
      <c r="F256" s="251" t="s">
        <v>186</v>
      </c>
      <c r="G256" s="249"/>
      <c r="H256" s="252">
        <v>6.9080000000000004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8" t="s">
        <v>135</v>
      </c>
      <c r="AU256" s="258" t="s">
        <v>86</v>
      </c>
      <c r="AV256" s="14" t="s">
        <v>86</v>
      </c>
      <c r="AW256" s="14" t="s">
        <v>32</v>
      </c>
      <c r="AX256" s="14" t="s">
        <v>76</v>
      </c>
      <c r="AY256" s="258" t="s">
        <v>124</v>
      </c>
    </row>
    <row r="257" s="15" customFormat="1">
      <c r="A257" s="15"/>
      <c r="B257" s="259"/>
      <c r="C257" s="260"/>
      <c r="D257" s="239" t="s">
        <v>135</v>
      </c>
      <c r="E257" s="261" t="s">
        <v>1</v>
      </c>
      <c r="F257" s="262" t="s">
        <v>140</v>
      </c>
      <c r="G257" s="260"/>
      <c r="H257" s="263">
        <v>25.359000000000002</v>
      </c>
      <c r="I257" s="264"/>
      <c r="J257" s="260"/>
      <c r="K257" s="260"/>
      <c r="L257" s="265"/>
      <c r="M257" s="266"/>
      <c r="N257" s="267"/>
      <c r="O257" s="267"/>
      <c r="P257" s="267"/>
      <c r="Q257" s="267"/>
      <c r="R257" s="267"/>
      <c r="S257" s="267"/>
      <c r="T257" s="268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9" t="s">
        <v>135</v>
      </c>
      <c r="AU257" s="269" t="s">
        <v>86</v>
      </c>
      <c r="AV257" s="15" t="s">
        <v>131</v>
      </c>
      <c r="AW257" s="15" t="s">
        <v>32</v>
      </c>
      <c r="AX257" s="15" t="s">
        <v>84</v>
      </c>
      <c r="AY257" s="269" t="s">
        <v>124</v>
      </c>
    </row>
    <row r="258" s="14" customFormat="1">
      <c r="A258" s="14"/>
      <c r="B258" s="248"/>
      <c r="C258" s="249"/>
      <c r="D258" s="239" t="s">
        <v>135</v>
      </c>
      <c r="E258" s="249"/>
      <c r="F258" s="251" t="s">
        <v>205</v>
      </c>
      <c r="G258" s="249"/>
      <c r="H258" s="252">
        <v>2.536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8" t="s">
        <v>135</v>
      </c>
      <c r="AU258" s="258" t="s">
        <v>86</v>
      </c>
      <c r="AV258" s="14" t="s">
        <v>86</v>
      </c>
      <c r="AW258" s="14" t="s">
        <v>4</v>
      </c>
      <c r="AX258" s="14" t="s">
        <v>84</v>
      </c>
      <c r="AY258" s="258" t="s">
        <v>124</v>
      </c>
    </row>
    <row r="259" s="12" customFormat="1" ht="22.8" customHeight="1">
      <c r="A259" s="12"/>
      <c r="B259" s="203"/>
      <c r="C259" s="204"/>
      <c r="D259" s="205" t="s">
        <v>75</v>
      </c>
      <c r="E259" s="217" t="s">
        <v>206</v>
      </c>
      <c r="F259" s="217" t="s">
        <v>207</v>
      </c>
      <c r="G259" s="204"/>
      <c r="H259" s="204"/>
      <c r="I259" s="207"/>
      <c r="J259" s="218">
        <f>BK259</f>
        <v>0</v>
      </c>
      <c r="K259" s="204"/>
      <c r="L259" s="209"/>
      <c r="M259" s="210"/>
      <c r="N259" s="211"/>
      <c r="O259" s="211"/>
      <c r="P259" s="212">
        <f>SUM(P260:P281)</f>
        <v>0</v>
      </c>
      <c r="Q259" s="211"/>
      <c r="R259" s="212">
        <f>SUM(R260:R281)</f>
        <v>0.1975248</v>
      </c>
      <c r="S259" s="211"/>
      <c r="T259" s="213">
        <f>SUM(T260:T281)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4" t="s">
        <v>84</v>
      </c>
      <c r="AT259" s="215" t="s">
        <v>75</v>
      </c>
      <c r="AU259" s="215" t="s">
        <v>84</v>
      </c>
      <c r="AY259" s="214" t="s">
        <v>124</v>
      </c>
      <c r="BK259" s="216">
        <f>SUM(BK260:BK281)</f>
        <v>0</v>
      </c>
    </row>
    <row r="260" s="2" customFormat="1" ht="24" customHeight="1">
      <c r="A260" s="39"/>
      <c r="B260" s="40"/>
      <c r="C260" s="219" t="s">
        <v>208</v>
      </c>
      <c r="D260" s="219" t="s">
        <v>126</v>
      </c>
      <c r="E260" s="220" t="s">
        <v>209</v>
      </c>
      <c r="F260" s="221" t="s">
        <v>210</v>
      </c>
      <c r="G260" s="222" t="s">
        <v>129</v>
      </c>
      <c r="H260" s="223">
        <v>170.28</v>
      </c>
      <c r="I260" s="224"/>
      <c r="J260" s="225">
        <f>ROUND(I260*H260,2)</f>
        <v>0</v>
      </c>
      <c r="K260" s="221" t="s">
        <v>130</v>
      </c>
      <c r="L260" s="45"/>
      <c r="M260" s="226" t="s">
        <v>1</v>
      </c>
      <c r="N260" s="227" t="s">
        <v>41</v>
      </c>
      <c r="O260" s="92"/>
      <c r="P260" s="228">
        <f>O260*H260</f>
        <v>0</v>
      </c>
      <c r="Q260" s="228">
        <v>0.00069999999999999999</v>
      </c>
      <c r="R260" s="228">
        <f>Q260*H260</f>
        <v>0.119196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131</v>
      </c>
      <c r="AT260" s="230" t="s">
        <v>126</v>
      </c>
      <c r="AU260" s="230" t="s">
        <v>86</v>
      </c>
      <c r="AY260" s="18" t="s">
        <v>124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84</v>
      </c>
      <c r="BK260" s="231">
        <f>ROUND(I260*H260,2)</f>
        <v>0</v>
      </c>
      <c r="BL260" s="18" t="s">
        <v>131</v>
      </c>
      <c r="BM260" s="230" t="s">
        <v>211</v>
      </c>
    </row>
    <row r="261" s="2" customFormat="1">
      <c r="A261" s="39"/>
      <c r="B261" s="40"/>
      <c r="C261" s="41"/>
      <c r="D261" s="232" t="s">
        <v>133</v>
      </c>
      <c r="E261" s="41"/>
      <c r="F261" s="233" t="s">
        <v>212</v>
      </c>
      <c r="G261" s="41"/>
      <c r="H261" s="41"/>
      <c r="I261" s="234"/>
      <c r="J261" s="41"/>
      <c r="K261" s="41"/>
      <c r="L261" s="45"/>
      <c r="M261" s="235"/>
      <c r="N261" s="236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133</v>
      </c>
      <c r="AU261" s="18" t="s">
        <v>86</v>
      </c>
    </row>
    <row r="262" s="13" customFormat="1">
      <c r="A262" s="13"/>
      <c r="B262" s="237"/>
      <c r="C262" s="238"/>
      <c r="D262" s="239" t="s">
        <v>135</v>
      </c>
      <c r="E262" s="240" t="s">
        <v>1</v>
      </c>
      <c r="F262" s="241" t="s">
        <v>136</v>
      </c>
      <c r="G262" s="238"/>
      <c r="H262" s="240" t="s">
        <v>1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7" t="s">
        <v>135</v>
      </c>
      <c r="AU262" s="247" t="s">
        <v>86</v>
      </c>
      <c r="AV262" s="13" t="s">
        <v>84</v>
      </c>
      <c r="AW262" s="13" t="s">
        <v>32</v>
      </c>
      <c r="AX262" s="13" t="s">
        <v>76</v>
      </c>
      <c r="AY262" s="247" t="s">
        <v>124</v>
      </c>
    </row>
    <row r="263" s="13" customFormat="1">
      <c r="A263" s="13"/>
      <c r="B263" s="237"/>
      <c r="C263" s="238"/>
      <c r="D263" s="239" t="s">
        <v>135</v>
      </c>
      <c r="E263" s="240" t="s">
        <v>1</v>
      </c>
      <c r="F263" s="241" t="s">
        <v>137</v>
      </c>
      <c r="G263" s="238"/>
      <c r="H263" s="240" t="s">
        <v>1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7" t="s">
        <v>135</v>
      </c>
      <c r="AU263" s="247" t="s">
        <v>86</v>
      </c>
      <c r="AV263" s="13" t="s">
        <v>84</v>
      </c>
      <c r="AW263" s="13" t="s">
        <v>32</v>
      </c>
      <c r="AX263" s="13" t="s">
        <v>76</v>
      </c>
      <c r="AY263" s="247" t="s">
        <v>124</v>
      </c>
    </row>
    <row r="264" s="13" customFormat="1">
      <c r="A264" s="13"/>
      <c r="B264" s="237"/>
      <c r="C264" s="238"/>
      <c r="D264" s="239" t="s">
        <v>135</v>
      </c>
      <c r="E264" s="240" t="s">
        <v>1</v>
      </c>
      <c r="F264" s="241" t="s">
        <v>138</v>
      </c>
      <c r="G264" s="238"/>
      <c r="H264" s="240" t="s">
        <v>1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135</v>
      </c>
      <c r="AU264" s="247" t="s">
        <v>86</v>
      </c>
      <c r="AV264" s="13" t="s">
        <v>84</v>
      </c>
      <c r="AW264" s="13" t="s">
        <v>32</v>
      </c>
      <c r="AX264" s="13" t="s">
        <v>76</v>
      </c>
      <c r="AY264" s="247" t="s">
        <v>124</v>
      </c>
    </row>
    <row r="265" s="14" customFormat="1">
      <c r="A265" s="14"/>
      <c r="B265" s="248"/>
      <c r="C265" s="249"/>
      <c r="D265" s="239" t="s">
        <v>135</v>
      </c>
      <c r="E265" s="250" t="s">
        <v>1</v>
      </c>
      <c r="F265" s="251" t="s">
        <v>213</v>
      </c>
      <c r="G265" s="249"/>
      <c r="H265" s="252">
        <v>57.270000000000003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8" t="s">
        <v>135</v>
      </c>
      <c r="AU265" s="258" t="s">
        <v>86</v>
      </c>
      <c r="AV265" s="14" t="s">
        <v>86</v>
      </c>
      <c r="AW265" s="14" t="s">
        <v>32</v>
      </c>
      <c r="AX265" s="14" t="s">
        <v>76</v>
      </c>
      <c r="AY265" s="258" t="s">
        <v>124</v>
      </c>
    </row>
    <row r="266" s="14" customFormat="1">
      <c r="A266" s="14"/>
      <c r="B266" s="248"/>
      <c r="C266" s="249"/>
      <c r="D266" s="239" t="s">
        <v>135</v>
      </c>
      <c r="E266" s="250" t="s">
        <v>1</v>
      </c>
      <c r="F266" s="251" t="s">
        <v>214</v>
      </c>
      <c r="G266" s="249"/>
      <c r="H266" s="252">
        <v>36.009999999999998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8" t="s">
        <v>135</v>
      </c>
      <c r="AU266" s="258" t="s">
        <v>86</v>
      </c>
      <c r="AV266" s="14" t="s">
        <v>86</v>
      </c>
      <c r="AW266" s="14" t="s">
        <v>32</v>
      </c>
      <c r="AX266" s="14" t="s">
        <v>76</v>
      </c>
      <c r="AY266" s="258" t="s">
        <v>124</v>
      </c>
    </row>
    <row r="267" s="14" customFormat="1">
      <c r="A267" s="14"/>
      <c r="B267" s="248"/>
      <c r="C267" s="249"/>
      <c r="D267" s="239" t="s">
        <v>135</v>
      </c>
      <c r="E267" s="250" t="s">
        <v>1</v>
      </c>
      <c r="F267" s="251" t="s">
        <v>215</v>
      </c>
      <c r="G267" s="249"/>
      <c r="H267" s="252">
        <v>77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8" t="s">
        <v>135</v>
      </c>
      <c r="AU267" s="258" t="s">
        <v>86</v>
      </c>
      <c r="AV267" s="14" t="s">
        <v>86</v>
      </c>
      <c r="AW267" s="14" t="s">
        <v>32</v>
      </c>
      <c r="AX267" s="14" t="s">
        <v>76</v>
      </c>
      <c r="AY267" s="258" t="s">
        <v>124</v>
      </c>
    </row>
    <row r="268" s="15" customFormat="1">
      <c r="A268" s="15"/>
      <c r="B268" s="259"/>
      <c r="C268" s="260"/>
      <c r="D268" s="239" t="s">
        <v>135</v>
      </c>
      <c r="E268" s="261" t="s">
        <v>1</v>
      </c>
      <c r="F268" s="262" t="s">
        <v>140</v>
      </c>
      <c r="G268" s="260"/>
      <c r="H268" s="263">
        <v>170.28</v>
      </c>
      <c r="I268" s="264"/>
      <c r="J268" s="260"/>
      <c r="K268" s="260"/>
      <c r="L268" s="265"/>
      <c r="M268" s="266"/>
      <c r="N268" s="267"/>
      <c r="O268" s="267"/>
      <c r="P268" s="267"/>
      <c r="Q268" s="267"/>
      <c r="R268" s="267"/>
      <c r="S268" s="267"/>
      <c r="T268" s="268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9" t="s">
        <v>135</v>
      </c>
      <c r="AU268" s="269" t="s">
        <v>86</v>
      </c>
      <c r="AV268" s="15" t="s">
        <v>131</v>
      </c>
      <c r="AW268" s="15" t="s">
        <v>32</v>
      </c>
      <c r="AX268" s="15" t="s">
        <v>84</v>
      </c>
      <c r="AY268" s="269" t="s">
        <v>124</v>
      </c>
    </row>
    <row r="269" s="2" customFormat="1" ht="16.5" customHeight="1">
      <c r="A269" s="39"/>
      <c r="B269" s="40"/>
      <c r="C269" s="219" t="s">
        <v>8</v>
      </c>
      <c r="D269" s="219" t="s">
        <v>126</v>
      </c>
      <c r="E269" s="220" t="s">
        <v>216</v>
      </c>
      <c r="F269" s="221" t="s">
        <v>217</v>
      </c>
      <c r="G269" s="222" t="s">
        <v>129</v>
      </c>
      <c r="H269" s="223">
        <v>170.28</v>
      </c>
      <c r="I269" s="224"/>
      <c r="J269" s="225">
        <f>ROUND(I269*H269,2)</f>
        <v>0</v>
      </c>
      <c r="K269" s="221" t="s">
        <v>130</v>
      </c>
      <c r="L269" s="45"/>
      <c r="M269" s="226" t="s">
        <v>1</v>
      </c>
      <c r="N269" s="227" t="s">
        <v>41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131</v>
      </c>
      <c r="AT269" s="230" t="s">
        <v>126</v>
      </c>
      <c r="AU269" s="230" t="s">
        <v>86</v>
      </c>
      <c r="AY269" s="18" t="s">
        <v>124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84</v>
      </c>
      <c r="BK269" s="231">
        <f>ROUND(I269*H269,2)</f>
        <v>0</v>
      </c>
      <c r="BL269" s="18" t="s">
        <v>131</v>
      </c>
      <c r="BM269" s="230" t="s">
        <v>218</v>
      </c>
    </row>
    <row r="270" s="2" customFormat="1">
      <c r="A270" s="39"/>
      <c r="B270" s="40"/>
      <c r="C270" s="41"/>
      <c r="D270" s="232" t="s">
        <v>133</v>
      </c>
      <c r="E270" s="41"/>
      <c r="F270" s="233" t="s">
        <v>219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133</v>
      </c>
      <c r="AU270" s="18" t="s">
        <v>86</v>
      </c>
    </row>
    <row r="271" s="2" customFormat="1" ht="24" customHeight="1">
      <c r="A271" s="39"/>
      <c r="B271" s="40"/>
      <c r="C271" s="219" t="s">
        <v>141</v>
      </c>
      <c r="D271" s="219" t="s">
        <v>126</v>
      </c>
      <c r="E271" s="220" t="s">
        <v>220</v>
      </c>
      <c r="F271" s="221" t="s">
        <v>221</v>
      </c>
      <c r="G271" s="222" t="s">
        <v>145</v>
      </c>
      <c r="H271" s="223">
        <v>170.28</v>
      </c>
      <c r="I271" s="224"/>
      <c r="J271" s="225">
        <f>ROUND(I271*H271,2)</f>
        <v>0</v>
      </c>
      <c r="K271" s="221" t="s">
        <v>130</v>
      </c>
      <c r="L271" s="45"/>
      <c r="M271" s="226" t="s">
        <v>1</v>
      </c>
      <c r="N271" s="227" t="s">
        <v>41</v>
      </c>
      <c r="O271" s="92"/>
      <c r="P271" s="228">
        <f>O271*H271</f>
        <v>0</v>
      </c>
      <c r="Q271" s="228">
        <v>0.00046000000000000001</v>
      </c>
      <c r="R271" s="228">
        <f>Q271*H271</f>
        <v>0.078328800000000004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131</v>
      </c>
      <c r="AT271" s="230" t="s">
        <v>126</v>
      </c>
      <c r="AU271" s="230" t="s">
        <v>86</v>
      </c>
      <c r="AY271" s="18" t="s">
        <v>124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84</v>
      </c>
      <c r="BK271" s="231">
        <f>ROUND(I271*H271,2)</f>
        <v>0</v>
      </c>
      <c r="BL271" s="18" t="s">
        <v>131</v>
      </c>
      <c r="BM271" s="230" t="s">
        <v>222</v>
      </c>
    </row>
    <row r="272" s="2" customFormat="1">
      <c r="A272" s="39"/>
      <c r="B272" s="40"/>
      <c r="C272" s="41"/>
      <c r="D272" s="232" t="s">
        <v>133</v>
      </c>
      <c r="E272" s="41"/>
      <c r="F272" s="233" t="s">
        <v>223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133</v>
      </c>
      <c r="AU272" s="18" t="s">
        <v>86</v>
      </c>
    </row>
    <row r="273" s="13" customFormat="1">
      <c r="A273" s="13"/>
      <c r="B273" s="237"/>
      <c r="C273" s="238"/>
      <c r="D273" s="239" t="s">
        <v>135</v>
      </c>
      <c r="E273" s="240" t="s">
        <v>1</v>
      </c>
      <c r="F273" s="241" t="s">
        <v>136</v>
      </c>
      <c r="G273" s="238"/>
      <c r="H273" s="240" t="s">
        <v>1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7" t="s">
        <v>135</v>
      </c>
      <c r="AU273" s="247" t="s">
        <v>86</v>
      </c>
      <c r="AV273" s="13" t="s">
        <v>84</v>
      </c>
      <c r="AW273" s="13" t="s">
        <v>32</v>
      </c>
      <c r="AX273" s="13" t="s">
        <v>76</v>
      </c>
      <c r="AY273" s="247" t="s">
        <v>124</v>
      </c>
    </row>
    <row r="274" s="13" customFormat="1">
      <c r="A274" s="13"/>
      <c r="B274" s="237"/>
      <c r="C274" s="238"/>
      <c r="D274" s="239" t="s">
        <v>135</v>
      </c>
      <c r="E274" s="240" t="s">
        <v>1</v>
      </c>
      <c r="F274" s="241" t="s">
        <v>137</v>
      </c>
      <c r="G274" s="238"/>
      <c r="H274" s="240" t="s">
        <v>1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135</v>
      </c>
      <c r="AU274" s="247" t="s">
        <v>86</v>
      </c>
      <c r="AV274" s="13" t="s">
        <v>84</v>
      </c>
      <c r="AW274" s="13" t="s">
        <v>32</v>
      </c>
      <c r="AX274" s="13" t="s">
        <v>76</v>
      </c>
      <c r="AY274" s="247" t="s">
        <v>124</v>
      </c>
    </row>
    <row r="275" s="13" customFormat="1">
      <c r="A275" s="13"/>
      <c r="B275" s="237"/>
      <c r="C275" s="238"/>
      <c r="D275" s="239" t="s">
        <v>135</v>
      </c>
      <c r="E275" s="240" t="s">
        <v>1</v>
      </c>
      <c r="F275" s="241" t="s">
        <v>138</v>
      </c>
      <c r="G275" s="238"/>
      <c r="H275" s="240" t="s">
        <v>1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7" t="s">
        <v>135</v>
      </c>
      <c r="AU275" s="247" t="s">
        <v>86</v>
      </c>
      <c r="AV275" s="13" t="s">
        <v>84</v>
      </c>
      <c r="AW275" s="13" t="s">
        <v>32</v>
      </c>
      <c r="AX275" s="13" t="s">
        <v>76</v>
      </c>
      <c r="AY275" s="247" t="s">
        <v>124</v>
      </c>
    </row>
    <row r="276" s="14" customFormat="1">
      <c r="A276" s="14"/>
      <c r="B276" s="248"/>
      <c r="C276" s="249"/>
      <c r="D276" s="239" t="s">
        <v>135</v>
      </c>
      <c r="E276" s="250" t="s">
        <v>1</v>
      </c>
      <c r="F276" s="251" t="s">
        <v>213</v>
      </c>
      <c r="G276" s="249"/>
      <c r="H276" s="252">
        <v>57.270000000000003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8" t="s">
        <v>135</v>
      </c>
      <c r="AU276" s="258" t="s">
        <v>86</v>
      </c>
      <c r="AV276" s="14" t="s">
        <v>86</v>
      </c>
      <c r="AW276" s="14" t="s">
        <v>32</v>
      </c>
      <c r="AX276" s="14" t="s">
        <v>76</v>
      </c>
      <c r="AY276" s="258" t="s">
        <v>124</v>
      </c>
    </row>
    <row r="277" s="14" customFormat="1">
      <c r="A277" s="14"/>
      <c r="B277" s="248"/>
      <c r="C277" s="249"/>
      <c r="D277" s="239" t="s">
        <v>135</v>
      </c>
      <c r="E277" s="250" t="s">
        <v>1</v>
      </c>
      <c r="F277" s="251" t="s">
        <v>214</v>
      </c>
      <c r="G277" s="249"/>
      <c r="H277" s="252">
        <v>36.009999999999998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135</v>
      </c>
      <c r="AU277" s="258" t="s">
        <v>86</v>
      </c>
      <c r="AV277" s="14" t="s">
        <v>86</v>
      </c>
      <c r="AW277" s="14" t="s">
        <v>32</v>
      </c>
      <c r="AX277" s="14" t="s">
        <v>76</v>
      </c>
      <c r="AY277" s="258" t="s">
        <v>124</v>
      </c>
    </row>
    <row r="278" s="14" customFormat="1">
      <c r="A278" s="14"/>
      <c r="B278" s="248"/>
      <c r="C278" s="249"/>
      <c r="D278" s="239" t="s">
        <v>135</v>
      </c>
      <c r="E278" s="250" t="s">
        <v>1</v>
      </c>
      <c r="F278" s="251" t="s">
        <v>215</v>
      </c>
      <c r="G278" s="249"/>
      <c r="H278" s="252">
        <v>77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135</v>
      </c>
      <c r="AU278" s="258" t="s">
        <v>86</v>
      </c>
      <c r="AV278" s="14" t="s">
        <v>86</v>
      </c>
      <c r="AW278" s="14" t="s">
        <v>32</v>
      </c>
      <c r="AX278" s="14" t="s">
        <v>76</v>
      </c>
      <c r="AY278" s="258" t="s">
        <v>124</v>
      </c>
    </row>
    <row r="279" s="15" customFormat="1">
      <c r="A279" s="15"/>
      <c r="B279" s="259"/>
      <c r="C279" s="260"/>
      <c r="D279" s="239" t="s">
        <v>135</v>
      </c>
      <c r="E279" s="261" t="s">
        <v>1</v>
      </c>
      <c r="F279" s="262" t="s">
        <v>140</v>
      </c>
      <c r="G279" s="260"/>
      <c r="H279" s="263">
        <v>170.28</v>
      </c>
      <c r="I279" s="264"/>
      <c r="J279" s="260"/>
      <c r="K279" s="260"/>
      <c r="L279" s="265"/>
      <c r="M279" s="266"/>
      <c r="N279" s="267"/>
      <c r="O279" s="267"/>
      <c r="P279" s="267"/>
      <c r="Q279" s="267"/>
      <c r="R279" s="267"/>
      <c r="S279" s="267"/>
      <c r="T279" s="26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9" t="s">
        <v>135</v>
      </c>
      <c r="AU279" s="269" t="s">
        <v>86</v>
      </c>
      <c r="AV279" s="15" t="s">
        <v>131</v>
      </c>
      <c r="AW279" s="15" t="s">
        <v>32</v>
      </c>
      <c r="AX279" s="15" t="s">
        <v>84</v>
      </c>
      <c r="AY279" s="269" t="s">
        <v>124</v>
      </c>
    </row>
    <row r="280" s="2" customFormat="1" ht="26.4" customHeight="1">
      <c r="A280" s="39"/>
      <c r="B280" s="40"/>
      <c r="C280" s="219" t="s">
        <v>224</v>
      </c>
      <c r="D280" s="219" t="s">
        <v>126</v>
      </c>
      <c r="E280" s="220" t="s">
        <v>225</v>
      </c>
      <c r="F280" s="221" t="s">
        <v>226</v>
      </c>
      <c r="G280" s="222" t="s">
        <v>145</v>
      </c>
      <c r="H280" s="223">
        <v>170.28</v>
      </c>
      <c r="I280" s="224"/>
      <c r="J280" s="225">
        <f>ROUND(I280*H280,2)</f>
        <v>0</v>
      </c>
      <c r="K280" s="221" t="s">
        <v>130</v>
      </c>
      <c r="L280" s="45"/>
      <c r="M280" s="226" t="s">
        <v>1</v>
      </c>
      <c r="N280" s="227" t="s">
        <v>41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131</v>
      </c>
      <c r="AT280" s="230" t="s">
        <v>126</v>
      </c>
      <c r="AU280" s="230" t="s">
        <v>86</v>
      </c>
      <c r="AY280" s="18" t="s">
        <v>124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84</v>
      </c>
      <c r="BK280" s="231">
        <f>ROUND(I280*H280,2)</f>
        <v>0</v>
      </c>
      <c r="BL280" s="18" t="s">
        <v>131</v>
      </c>
      <c r="BM280" s="230" t="s">
        <v>227</v>
      </c>
    </row>
    <row r="281" s="2" customFormat="1">
      <c r="A281" s="39"/>
      <c r="B281" s="40"/>
      <c r="C281" s="41"/>
      <c r="D281" s="232" t="s">
        <v>133</v>
      </c>
      <c r="E281" s="41"/>
      <c r="F281" s="233" t="s">
        <v>228</v>
      </c>
      <c r="G281" s="41"/>
      <c r="H281" s="41"/>
      <c r="I281" s="234"/>
      <c r="J281" s="41"/>
      <c r="K281" s="41"/>
      <c r="L281" s="45"/>
      <c r="M281" s="235"/>
      <c r="N281" s="236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133</v>
      </c>
      <c r="AU281" s="18" t="s">
        <v>86</v>
      </c>
    </row>
    <row r="282" s="12" customFormat="1" ht="22.8" customHeight="1">
      <c r="A282" s="12"/>
      <c r="B282" s="203"/>
      <c r="C282" s="204"/>
      <c r="D282" s="205" t="s">
        <v>75</v>
      </c>
      <c r="E282" s="217" t="s">
        <v>229</v>
      </c>
      <c r="F282" s="217" t="s">
        <v>230</v>
      </c>
      <c r="G282" s="204"/>
      <c r="H282" s="204"/>
      <c r="I282" s="207"/>
      <c r="J282" s="218">
        <f>BK282</f>
        <v>0</v>
      </c>
      <c r="K282" s="204"/>
      <c r="L282" s="209"/>
      <c r="M282" s="210"/>
      <c r="N282" s="211"/>
      <c r="O282" s="211"/>
      <c r="P282" s="212">
        <f>SUM(P283:P366)</f>
        <v>0</v>
      </c>
      <c r="Q282" s="211"/>
      <c r="R282" s="212">
        <f>SUM(R283:R366)</f>
        <v>0</v>
      </c>
      <c r="S282" s="211"/>
      <c r="T282" s="213">
        <f>SUM(T283:T366)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4" t="s">
        <v>84</v>
      </c>
      <c r="AT282" s="215" t="s">
        <v>75</v>
      </c>
      <c r="AU282" s="215" t="s">
        <v>84</v>
      </c>
      <c r="AY282" s="214" t="s">
        <v>124</v>
      </c>
      <c r="BK282" s="216">
        <f>SUM(BK283:BK366)</f>
        <v>0</v>
      </c>
    </row>
    <row r="283" s="2" customFormat="1" ht="40.8" customHeight="1">
      <c r="A283" s="39"/>
      <c r="B283" s="40"/>
      <c r="C283" s="219" t="s">
        <v>206</v>
      </c>
      <c r="D283" s="219" t="s">
        <v>126</v>
      </c>
      <c r="E283" s="220" t="s">
        <v>231</v>
      </c>
      <c r="F283" s="221" t="s">
        <v>232</v>
      </c>
      <c r="G283" s="222" t="s">
        <v>145</v>
      </c>
      <c r="H283" s="223">
        <v>175.922</v>
      </c>
      <c r="I283" s="224"/>
      <c r="J283" s="225">
        <f>ROUND(I283*H283,2)</f>
        <v>0</v>
      </c>
      <c r="K283" s="221" t="s">
        <v>130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131</v>
      </c>
      <c r="AT283" s="230" t="s">
        <v>126</v>
      </c>
      <c r="AU283" s="230" t="s">
        <v>86</v>
      </c>
      <c r="AY283" s="18" t="s">
        <v>124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131</v>
      </c>
      <c r="BM283" s="230" t="s">
        <v>233</v>
      </c>
    </row>
    <row r="284" s="2" customFormat="1">
      <c r="A284" s="39"/>
      <c r="B284" s="40"/>
      <c r="C284" s="41"/>
      <c r="D284" s="232" t="s">
        <v>133</v>
      </c>
      <c r="E284" s="41"/>
      <c r="F284" s="233" t="s">
        <v>234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133</v>
      </c>
      <c r="AU284" s="18" t="s">
        <v>86</v>
      </c>
    </row>
    <row r="285" s="13" customFormat="1">
      <c r="A285" s="13"/>
      <c r="B285" s="237"/>
      <c r="C285" s="238"/>
      <c r="D285" s="239" t="s">
        <v>135</v>
      </c>
      <c r="E285" s="240" t="s">
        <v>1</v>
      </c>
      <c r="F285" s="241" t="s">
        <v>136</v>
      </c>
      <c r="G285" s="238"/>
      <c r="H285" s="240" t="s">
        <v>1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135</v>
      </c>
      <c r="AU285" s="247" t="s">
        <v>86</v>
      </c>
      <c r="AV285" s="13" t="s">
        <v>84</v>
      </c>
      <c r="AW285" s="13" t="s">
        <v>32</v>
      </c>
      <c r="AX285" s="13" t="s">
        <v>76</v>
      </c>
      <c r="AY285" s="247" t="s">
        <v>124</v>
      </c>
    </row>
    <row r="286" s="13" customFormat="1">
      <c r="A286" s="13"/>
      <c r="B286" s="237"/>
      <c r="C286" s="238"/>
      <c r="D286" s="239" t="s">
        <v>135</v>
      </c>
      <c r="E286" s="240" t="s">
        <v>1</v>
      </c>
      <c r="F286" s="241" t="s">
        <v>137</v>
      </c>
      <c r="G286" s="238"/>
      <c r="H286" s="240" t="s">
        <v>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135</v>
      </c>
      <c r="AU286" s="247" t="s">
        <v>86</v>
      </c>
      <c r="AV286" s="13" t="s">
        <v>84</v>
      </c>
      <c r="AW286" s="13" t="s">
        <v>32</v>
      </c>
      <c r="AX286" s="13" t="s">
        <v>76</v>
      </c>
      <c r="AY286" s="247" t="s">
        <v>124</v>
      </c>
    </row>
    <row r="287" s="13" customFormat="1">
      <c r="A287" s="13"/>
      <c r="B287" s="237"/>
      <c r="C287" s="238"/>
      <c r="D287" s="239" t="s">
        <v>135</v>
      </c>
      <c r="E287" s="240" t="s">
        <v>1</v>
      </c>
      <c r="F287" s="241" t="s">
        <v>138</v>
      </c>
      <c r="G287" s="238"/>
      <c r="H287" s="240" t="s">
        <v>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7" t="s">
        <v>135</v>
      </c>
      <c r="AU287" s="247" t="s">
        <v>86</v>
      </c>
      <c r="AV287" s="13" t="s">
        <v>84</v>
      </c>
      <c r="AW287" s="13" t="s">
        <v>32</v>
      </c>
      <c r="AX287" s="13" t="s">
        <v>76</v>
      </c>
      <c r="AY287" s="247" t="s">
        <v>124</v>
      </c>
    </row>
    <row r="288" s="13" customFormat="1">
      <c r="A288" s="13"/>
      <c r="B288" s="237"/>
      <c r="C288" s="238"/>
      <c r="D288" s="239" t="s">
        <v>135</v>
      </c>
      <c r="E288" s="240" t="s">
        <v>1</v>
      </c>
      <c r="F288" s="241" t="s">
        <v>235</v>
      </c>
      <c r="G288" s="238"/>
      <c r="H288" s="240" t="s">
        <v>1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135</v>
      </c>
      <c r="AU288" s="247" t="s">
        <v>86</v>
      </c>
      <c r="AV288" s="13" t="s">
        <v>84</v>
      </c>
      <c r="AW288" s="13" t="s">
        <v>32</v>
      </c>
      <c r="AX288" s="13" t="s">
        <v>76</v>
      </c>
      <c r="AY288" s="247" t="s">
        <v>124</v>
      </c>
    </row>
    <row r="289" s="14" customFormat="1">
      <c r="A289" s="14"/>
      <c r="B289" s="248"/>
      <c r="C289" s="249"/>
      <c r="D289" s="239" t="s">
        <v>135</v>
      </c>
      <c r="E289" s="250" t="s">
        <v>1</v>
      </c>
      <c r="F289" s="251" t="s">
        <v>236</v>
      </c>
      <c r="G289" s="249"/>
      <c r="H289" s="252">
        <v>8.8499999999999996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8" t="s">
        <v>135</v>
      </c>
      <c r="AU289" s="258" t="s">
        <v>86</v>
      </c>
      <c r="AV289" s="14" t="s">
        <v>86</v>
      </c>
      <c r="AW289" s="14" t="s">
        <v>32</v>
      </c>
      <c r="AX289" s="14" t="s">
        <v>76</v>
      </c>
      <c r="AY289" s="258" t="s">
        <v>124</v>
      </c>
    </row>
    <row r="290" s="16" customFormat="1">
      <c r="A290" s="16"/>
      <c r="B290" s="270"/>
      <c r="C290" s="271"/>
      <c r="D290" s="239" t="s">
        <v>135</v>
      </c>
      <c r="E290" s="272" t="s">
        <v>1</v>
      </c>
      <c r="F290" s="273" t="s">
        <v>237</v>
      </c>
      <c r="G290" s="271"/>
      <c r="H290" s="274">
        <v>8.8499999999999996</v>
      </c>
      <c r="I290" s="275"/>
      <c r="J290" s="271"/>
      <c r="K290" s="271"/>
      <c r="L290" s="276"/>
      <c r="M290" s="277"/>
      <c r="N290" s="278"/>
      <c r="O290" s="278"/>
      <c r="P290" s="278"/>
      <c r="Q290" s="278"/>
      <c r="R290" s="278"/>
      <c r="S290" s="278"/>
      <c r="T290" s="279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280" t="s">
        <v>135</v>
      </c>
      <c r="AU290" s="280" t="s">
        <v>86</v>
      </c>
      <c r="AV290" s="16" t="s">
        <v>153</v>
      </c>
      <c r="AW290" s="16" t="s">
        <v>32</v>
      </c>
      <c r="AX290" s="16" t="s">
        <v>76</v>
      </c>
      <c r="AY290" s="280" t="s">
        <v>124</v>
      </c>
    </row>
    <row r="291" s="14" customFormat="1">
      <c r="A291" s="14"/>
      <c r="B291" s="248"/>
      <c r="C291" s="249"/>
      <c r="D291" s="239" t="s">
        <v>135</v>
      </c>
      <c r="E291" s="250" t="s">
        <v>1</v>
      </c>
      <c r="F291" s="251" t="s">
        <v>238</v>
      </c>
      <c r="G291" s="249"/>
      <c r="H291" s="252">
        <v>79.111000000000004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8" t="s">
        <v>135</v>
      </c>
      <c r="AU291" s="258" t="s">
        <v>86</v>
      </c>
      <c r="AV291" s="14" t="s">
        <v>86</v>
      </c>
      <c r="AW291" s="14" t="s">
        <v>32</v>
      </c>
      <c r="AX291" s="14" t="s">
        <v>76</v>
      </c>
      <c r="AY291" s="258" t="s">
        <v>124</v>
      </c>
    </row>
    <row r="292" s="16" customFormat="1">
      <c r="A292" s="16"/>
      <c r="B292" s="270"/>
      <c r="C292" s="271"/>
      <c r="D292" s="239" t="s">
        <v>135</v>
      </c>
      <c r="E292" s="272" t="s">
        <v>1</v>
      </c>
      <c r="F292" s="273" t="s">
        <v>237</v>
      </c>
      <c r="G292" s="271"/>
      <c r="H292" s="274">
        <v>79.111000000000004</v>
      </c>
      <c r="I292" s="275"/>
      <c r="J292" s="271"/>
      <c r="K292" s="271"/>
      <c r="L292" s="276"/>
      <c r="M292" s="277"/>
      <c r="N292" s="278"/>
      <c r="O292" s="278"/>
      <c r="P292" s="278"/>
      <c r="Q292" s="278"/>
      <c r="R292" s="278"/>
      <c r="S292" s="278"/>
      <c r="T292" s="279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80" t="s">
        <v>135</v>
      </c>
      <c r="AU292" s="280" t="s">
        <v>86</v>
      </c>
      <c r="AV292" s="16" t="s">
        <v>153</v>
      </c>
      <c r="AW292" s="16" t="s">
        <v>32</v>
      </c>
      <c r="AX292" s="16" t="s">
        <v>76</v>
      </c>
      <c r="AY292" s="280" t="s">
        <v>124</v>
      </c>
    </row>
    <row r="293" s="13" customFormat="1">
      <c r="A293" s="13"/>
      <c r="B293" s="237"/>
      <c r="C293" s="238"/>
      <c r="D293" s="239" t="s">
        <v>135</v>
      </c>
      <c r="E293" s="240" t="s">
        <v>1</v>
      </c>
      <c r="F293" s="241" t="s">
        <v>239</v>
      </c>
      <c r="G293" s="238"/>
      <c r="H293" s="240" t="s">
        <v>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7" t="s">
        <v>135</v>
      </c>
      <c r="AU293" s="247" t="s">
        <v>86</v>
      </c>
      <c r="AV293" s="13" t="s">
        <v>84</v>
      </c>
      <c r="AW293" s="13" t="s">
        <v>32</v>
      </c>
      <c r="AX293" s="13" t="s">
        <v>76</v>
      </c>
      <c r="AY293" s="247" t="s">
        <v>124</v>
      </c>
    </row>
    <row r="294" s="14" customFormat="1">
      <c r="A294" s="14"/>
      <c r="B294" s="248"/>
      <c r="C294" s="249"/>
      <c r="D294" s="239" t="s">
        <v>135</v>
      </c>
      <c r="E294" s="250" t="s">
        <v>1</v>
      </c>
      <c r="F294" s="251" t="s">
        <v>240</v>
      </c>
      <c r="G294" s="249"/>
      <c r="H294" s="252">
        <v>87.960999999999999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8" t="s">
        <v>135</v>
      </c>
      <c r="AU294" s="258" t="s">
        <v>86</v>
      </c>
      <c r="AV294" s="14" t="s">
        <v>86</v>
      </c>
      <c r="AW294" s="14" t="s">
        <v>32</v>
      </c>
      <c r="AX294" s="14" t="s">
        <v>76</v>
      </c>
      <c r="AY294" s="258" t="s">
        <v>124</v>
      </c>
    </row>
    <row r="295" s="16" customFormat="1">
      <c r="A295" s="16"/>
      <c r="B295" s="270"/>
      <c r="C295" s="271"/>
      <c r="D295" s="239" t="s">
        <v>135</v>
      </c>
      <c r="E295" s="272" t="s">
        <v>1</v>
      </c>
      <c r="F295" s="273" t="s">
        <v>237</v>
      </c>
      <c r="G295" s="271"/>
      <c r="H295" s="274">
        <v>87.960999999999999</v>
      </c>
      <c r="I295" s="275"/>
      <c r="J295" s="271"/>
      <c r="K295" s="271"/>
      <c r="L295" s="276"/>
      <c r="M295" s="277"/>
      <c r="N295" s="278"/>
      <c r="O295" s="278"/>
      <c r="P295" s="278"/>
      <c r="Q295" s="278"/>
      <c r="R295" s="278"/>
      <c r="S295" s="278"/>
      <c r="T295" s="279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80" t="s">
        <v>135</v>
      </c>
      <c r="AU295" s="280" t="s">
        <v>86</v>
      </c>
      <c r="AV295" s="16" t="s">
        <v>153</v>
      </c>
      <c r="AW295" s="16" t="s">
        <v>32</v>
      </c>
      <c r="AX295" s="16" t="s">
        <v>76</v>
      </c>
      <c r="AY295" s="280" t="s">
        <v>124</v>
      </c>
    </row>
    <row r="296" s="15" customFormat="1">
      <c r="A296" s="15"/>
      <c r="B296" s="259"/>
      <c r="C296" s="260"/>
      <c r="D296" s="239" t="s">
        <v>135</v>
      </c>
      <c r="E296" s="261" t="s">
        <v>1</v>
      </c>
      <c r="F296" s="262" t="s">
        <v>140</v>
      </c>
      <c r="G296" s="260"/>
      <c r="H296" s="263">
        <v>175.922</v>
      </c>
      <c r="I296" s="264"/>
      <c r="J296" s="260"/>
      <c r="K296" s="260"/>
      <c r="L296" s="265"/>
      <c r="M296" s="266"/>
      <c r="N296" s="267"/>
      <c r="O296" s="267"/>
      <c r="P296" s="267"/>
      <c r="Q296" s="267"/>
      <c r="R296" s="267"/>
      <c r="S296" s="267"/>
      <c r="T296" s="268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9" t="s">
        <v>135</v>
      </c>
      <c r="AU296" s="269" t="s">
        <v>86</v>
      </c>
      <c r="AV296" s="15" t="s">
        <v>131</v>
      </c>
      <c r="AW296" s="15" t="s">
        <v>32</v>
      </c>
      <c r="AX296" s="15" t="s">
        <v>84</v>
      </c>
      <c r="AY296" s="269" t="s">
        <v>124</v>
      </c>
    </row>
    <row r="297" s="2" customFormat="1" ht="40.8" customHeight="1">
      <c r="A297" s="39"/>
      <c r="B297" s="40"/>
      <c r="C297" s="219" t="s">
        <v>229</v>
      </c>
      <c r="D297" s="219" t="s">
        <v>126</v>
      </c>
      <c r="E297" s="220" t="s">
        <v>241</v>
      </c>
      <c r="F297" s="221" t="s">
        <v>242</v>
      </c>
      <c r="G297" s="222" t="s">
        <v>145</v>
      </c>
      <c r="H297" s="223">
        <v>98.349999999999994</v>
      </c>
      <c r="I297" s="224"/>
      <c r="J297" s="225">
        <f>ROUND(I297*H297,2)</f>
        <v>0</v>
      </c>
      <c r="K297" s="221" t="s">
        <v>130</v>
      </c>
      <c r="L297" s="45"/>
      <c r="M297" s="226" t="s">
        <v>1</v>
      </c>
      <c r="N297" s="227" t="s">
        <v>41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131</v>
      </c>
      <c r="AT297" s="230" t="s">
        <v>126</v>
      </c>
      <c r="AU297" s="230" t="s">
        <v>86</v>
      </c>
      <c r="AY297" s="18" t="s">
        <v>124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84</v>
      </c>
      <c r="BK297" s="231">
        <f>ROUND(I297*H297,2)</f>
        <v>0</v>
      </c>
      <c r="BL297" s="18" t="s">
        <v>131</v>
      </c>
      <c r="BM297" s="230" t="s">
        <v>243</v>
      </c>
    </row>
    <row r="298" s="2" customFormat="1">
      <c r="A298" s="39"/>
      <c r="B298" s="40"/>
      <c r="C298" s="41"/>
      <c r="D298" s="232" t="s">
        <v>133</v>
      </c>
      <c r="E298" s="41"/>
      <c r="F298" s="233" t="s">
        <v>244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133</v>
      </c>
      <c r="AU298" s="18" t="s">
        <v>86</v>
      </c>
    </row>
    <row r="299" s="13" customFormat="1">
      <c r="A299" s="13"/>
      <c r="B299" s="237"/>
      <c r="C299" s="238"/>
      <c r="D299" s="239" t="s">
        <v>135</v>
      </c>
      <c r="E299" s="240" t="s">
        <v>1</v>
      </c>
      <c r="F299" s="241" t="s">
        <v>136</v>
      </c>
      <c r="G299" s="238"/>
      <c r="H299" s="240" t="s">
        <v>1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7" t="s">
        <v>135</v>
      </c>
      <c r="AU299" s="247" t="s">
        <v>86</v>
      </c>
      <c r="AV299" s="13" t="s">
        <v>84</v>
      </c>
      <c r="AW299" s="13" t="s">
        <v>32</v>
      </c>
      <c r="AX299" s="13" t="s">
        <v>76</v>
      </c>
      <c r="AY299" s="247" t="s">
        <v>124</v>
      </c>
    </row>
    <row r="300" s="13" customFormat="1">
      <c r="A300" s="13"/>
      <c r="B300" s="237"/>
      <c r="C300" s="238"/>
      <c r="D300" s="239" t="s">
        <v>135</v>
      </c>
      <c r="E300" s="240" t="s">
        <v>1</v>
      </c>
      <c r="F300" s="241" t="s">
        <v>137</v>
      </c>
      <c r="G300" s="238"/>
      <c r="H300" s="240" t="s">
        <v>1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7" t="s">
        <v>135</v>
      </c>
      <c r="AU300" s="247" t="s">
        <v>86</v>
      </c>
      <c r="AV300" s="13" t="s">
        <v>84</v>
      </c>
      <c r="AW300" s="13" t="s">
        <v>32</v>
      </c>
      <c r="AX300" s="13" t="s">
        <v>76</v>
      </c>
      <c r="AY300" s="247" t="s">
        <v>124</v>
      </c>
    </row>
    <row r="301" s="13" customFormat="1">
      <c r="A301" s="13"/>
      <c r="B301" s="237"/>
      <c r="C301" s="238"/>
      <c r="D301" s="239" t="s">
        <v>135</v>
      </c>
      <c r="E301" s="240" t="s">
        <v>1</v>
      </c>
      <c r="F301" s="241" t="s">
        <v>138</v>
      </c>
      <c r="G301" s="238"/>
      <c r="H301" s="240" t="s">
        <v>1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7" t="s">
        <v>135</v>
      </c>
      <c r="AU301" s="247" t="s">
        <v>86</v>
      </c>
      <c r="AV301" s="13" t="s">
        <v>84</v>
      </c>
      <c r="AW301" s="13" t="s">
        <v>32</v>
      </c>
      <c r="AX301" s="13" t="s">
        <v>76</v>
      </c>
      <c r="AY301" s="247" t="s">
        <v>124</v>
      </c>
    </row>
    <row r="302" s="13" customFormat="1">
      <c r="A302" s="13"/>
      <c r="B302" s="237"/>
      <c r="C302" s="238"/>
      <c r="D302" s="239" t="s">
        <v>135</v>
      </c>
      <c r="E302" s="240" t="s">
        <v>1</v>
      </c>
      <c r="F302" s="241" t="s">
        <v>235</v>
      </c>
      <c r="G302" s="238"/>
      <c r="H302" s="240" t="s">
        <v>1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7" t="s">
        <v>135</v>
      </c>
      <c r="AU302" s="247" t="s">
        <v>86</v>
      </c>
      <c r="AV302" s="13" t="s">
        <v>84</v>
      </c>
      <c r="AW302" s="13" t="s">
        <v>32</v>
      </c>
      <c r="AX302" s="13" t="s">
        <v>76</v>
      </c>
      <c r="AY302" s="247" t="s">
        <v>124</v>
      </c>
    </row>
    <row r="303" s="14" customFormat="1">
      <c r="A303" s="14"/>
      <c r="B303" s="248"/>
      <c r="C303" s="249"/>
      <c r="D303" s="239" t="s">
        <v>135</v>
      </c>
      <c r="E303" s="250" t="s">
        <v>1</v>
      </c>
      <c r="F303" s="251" t="s">
        <v>245</v>
      </c>
      <c r="G303" s="249"/>
      <c r="H303" s="252">
        <v>90.013000000000005</v>
      </c>
      <c r="I303" s="253"/>
      <c r="J303" s="249"/>
      <c r="K303" s="249"/>
      <c r="L303" s="254"/>
      <c r="M303" s="255"/>
      <c r="N303" s="256"/>
      <c r="O303" s="256"/>
      <c r="P303" s="256"/>
      <c r="Q303" s="256"/>
      <c r="R303" s="256"/>
      <c r="S303" s="256"/>
      <c r="T303" s="25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8" t="s">
        <v>135</v>
      </c>
      <c r="AU303" s="258" t="s">
        <v>86</v>
      </c>
      <c r="AV303" s="14" t="s">
        <v>86</v>
      </c>
      <c r="AW303" s="14" t="s">
        <v>32</v>
      </c>
      <c r="AX303" s="14" t="s">
        <v>76</v>
      </c>
      <c r="AY303" s="258" t="s">
        <v>124</v>
      </c>
    </row>
    <row r="304" s="16" customFormat="1">
      <c r="A304" s="16"/>
      <c r="B304" s="270"/>
      <c r="C304" s="271"/>
      <c r="D304" s="239" t="s">
        <v>135</v>
      </c>
      <c r="E304" s="272" t="s">
        <v>1</v>
      </c>
      <c r="F304" s="273" t="s">
        <v>237</v>
      </c>
      <c r="G304" s="271"/>
      <c r="H304" s="274">
        <v>90.013000000000005</v>
      </c>
      <c r="I304" s="275"/>
      <c r="J304" s="271"/>
      <c r="K304" s="271"/>
      <c r="L304" s="276"/>
      <c r="M304" s="277"/>
      <c r="N304" s="278"/>
      <c r="O304" s="278"/>
      <c r="P304" s="278"/>
      <c r="Q304" s="278"/>
      <c r="R304" s="278"/>
      <c r="S304" s="278"/>
      <c r="T304" s="279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80" t="s">
        <v>135</v>
      </c>
      <c r="AU304" s="280" t="s">
        <v>86</v>
      </c>
      <c r="AV304" s="16" t="s">
        <v>153</v>
      </c>
      <c r="AW304" s="16" t="s">
        <v>32</v>
      </c>
      <c r="AX304" s="16" t="s">
        <v>76</v>
      </c>
      <c r="AY304" s="280" t="s">
        <v>124</v>
      </c>
    </row>
    <row r="305" s="13" customFormat="1">
      <c r="A305" s="13"/>
      <c r="B305" s="237"/>
      <c r="C305" s="238"/>
      <c r="D305" s="239" t="s">
        <v>135</v>
      </c>
      <c r="E305" s="240" t="s">
        <v>1</v>
      </c>
      <c r="F305" s="241" t="s">
        <v>239</v>
      </c>
      <c r="G305" s="238"/>
      <c r="H305" s="240" t="s">
        <v>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135</v>
      </c>
      <c r="AU305" s="247" t="s">
        <v>86</v>
      </c>
      <c r="AV305" s="13" t="s">
        <v>84</v>
      </c>
      <c r="AW305" s="13" t="s">
        <v>32</v>
      </c>
      <c r="AX305" s="13" t="s">
        <v>76</v>
      </c>
      <c r="AY305" s="247" t="s">
        <v>124</v>
      </c>
    </row>
    <row r="306" s="14" customFormat="1">
      <c r="A306" s="14"/>
      <c r="B306" s="248"/>
      <c r="C306" s="249"/>
      <c r="D306" s="239" t="s">
        <v>135</v>
      </c>
      <c r="E306" s="250" t="s">
        <v>1</v>
      </c>
      <c r="F306" s="251" t="s">
        <v>246</v>
      </c>
      <c r="G306" s="249"/>
      <c r="H306" s="252">
        <v>8.3369999999999997</v>
      </c>
      <c r="I306" s="253"/>
      <c r="J306" s="249"/>
      <c r="K306" s="249"/>
      <c r="L306" s="254"/>
      <c r="M306" s="255"/>
      <c r="N306" s="256"/>
      <c r="O306" s="256"/>
      <c r="P306" s="256"/>
      <c r="Q306" s="256"/>
      <c r="R306" s="256"/>
      <c r="S306" s="256"/>
      <c r="T306" s="25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8" t="s">
        <v>135</v>
      </c>
      <c r="AU306" s="258" t="s">
        <v>86</v>
      </c>
      <c r="AV306" s="14" t="s">
        <v>86</v>
      </c>
      <c r="AW306" s="14" t="s">
        <v>32</v>
      </c>
      <c r="AX306" s="14" t="s">
        <v>76</v>
      </c>
      <c r="AY306" s="258" t="s">
        <v>124</v>
      </c>
    </row>
    <row r="307" s="16" customFormat="1">
      <c r="A307" s="16"/>
      <c r="B307" s="270"/>
      <c r="C307" s="271"/>
      <c r="D307" s="239" t="s">
        <v>135</v>
      </c>
      <c r="E307" s="272" t="s">
        <v>1</v>
      </c>
      <c r="F307" s="273" t="s">
        <v>237</v>
      </c>
      <c r="G307" s="271"/>
      <c r="H307" s="274">
        <v>8.3369999999999997</v>
      </c>
      <c r="I307" s="275"/>
      <c r="J307" s="271"/>
      <c r="K307" s="271"/>
      <c r="L307" s="276"/>
      <c r="M307" s="277"/>
      <c r="N307" s="278"/>
      <c r="O307" s="278"/>
      <c r="P307" s="278"/>
      <c r="Q307" s="278"/>
      <c r="R307" s="278"/>
      <c r="S307" s="278"/>
      <c r="T307" s="279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80" t="s">
        <v>135</v>
      </c>
      <c r="AU307" s="280" t="s">
        <v>86</v>
      </c>
      <c r="AV307" s="16" t="s">
        <v>153</v>
      </c>
      <c r="AW307" s="16" t="s">
        <v>32</v>
      </c>
      <c r="AX307" s="16" t="s">
        <v>76</v>
      </c>
      <c r="AY307" s="280" t="s">
        <v>124</v>
      </c>
    </row>
    <row r="308" s="15" customFormat="1">
      <c r="A308" s="15"/>
      <c r="B308" s="259"/>
      <c r="C308" s="260"/>
      <c r="D308" s="239" t="s">
        <v>135</v>
      </c>
      <c r="E308" s="261" t="s">
        <v>1</v>
      </c>
      <c r="F308" s="262" t="s">
        <v>140</v>
      </c>
      <c r="G308" s="260"/>
      <c r="H308" s="263">
        <v>98.349999999999994</v>
      </c>
      <c r="I308" s="264"/>
      <c r="J308" s="260"/>
      <c r="K308" s="260"/>
      <c r="L308" s="265"/>
      <c r="M308" s="266"/>
      <c r="N308" s="267"/>
      <c r="O308" s="267"/>
      <c r="P308" s="267"/>
      <c r="Q308" s="267"/>
      <c r="R308" s="267"/>
      <c r="S308" s="267"/>
      <c r="T308" s="268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9" t="s">
        <v>135</v>
      </c>
      <c r="AU308" s="269" t="s">
        <v>86</v>
      </c>
      <c r="AV308" s="15" t="s">
        <v>131</v>
      </c>
      <c r="AW308" s="15" t="s">
        <v>32</v>
      </c>
      <c r="AX308" s="15" t="s">
        <v>84</v>
      </c>
      <c r="AY308" s="269" t="s">
        <v>124</v>
      </c>
    </row>
    <row r="309" s="2" customFormat="1" ht="40.8" customHeight="1">
      <c r="A309" s="39"/>
      <c r="B309" s="40"/>
      <c r="C309" s="219" t="s">
        <v>247</v>
      </c>
      <c r="D309" s="219" t="s">
        <v>126</v>
      </c>
      <c r="E309" s="220" t="s">
        <v>248</v>
      </c>
      <c r="F309" s="221" t="s">
        <v>249</v>
      </c>
      <c r="G309" s="222" t="s">
        <v>145</v>
      </c>
      <c r="H309" s="223">
        <v>15.974</v>
      </c>
      <c r="I309" s="224"/>
      <c r="J309" s="225">
        <f>ROUND(I309*H309,2)</f>
        <v>0</v>
      </c>
      <c r="K309" s="221" t="s">
        <v>130</v>
      </c>
      <c r="L309" s="45"/>
      <c r="M309" s="226" t="s">
        <v>1</v>
      </c>
      <c r="N309" s="227" t="s">
        <v>41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131</v>
      </c>
      <c r="AT309" s="230" t="s">
        <v>126</v>
      </c>
      <c r="AU309" s="230" t="s">
        <v>86</v>
      </c>
      <c r="AY309" s="18" t="s">
        <v>124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84</v>
      </c>
      <c r="BK309" s="231">
        <f>ROUND(I309*H309,2)</f>
        <v>0</v>
      </c>
      <c r="BL309" s="18" t="s">
        <v>131</v>
      </c>
      <c r="BM309" s="230" t="s">
        <v>250</v>
      </c>
    </row>
    <row r="310" s="2" customFormat="1">
      <c r="A310" s="39"/>
      <c r="B310" s="40"/>
      <c r="C310" s="41"/>
      <c r="D310" s="232" t="s">
        <v>133</v>
      </c>
      <c r="E310" s="41"/>
      <c r="F310" s="233" t="s">
        <v>251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133</v>
      </c>
      <c r="AU310" s="18" t="s">
        <v>86</v>
      </c>
    </row>
    <row r="311" s="13" customFormat="1">
      <c r="A311" s="13"/>
      <c r="B311" s="237"/>
      <c r="C311" s="238"/>
      <c r="D311" s="239" t="s">
        <v>135</v>
      </c>
      <c r="E311" s="240" t="s">
        <v>1</v>
      </c>
      <c r="F311" s="241" t="s">
        <v>136</v>
      </c>
      <c r="G311" s="238"/>
      <c r="H311" s="240" t="s">
        <v>1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7" t="s">
        <v>135</v>
      </c>
      <c r="AU311" s="247" t="s">
        <v>86</v>
      </c>
      <c r="AV311" s="13" t="s">
        <v>84</v>
      </c>
      <c r="AW311" s="13" t="s">
        <v>32</v>
      </c>
      <c r="AX311" s="13" t="s">
        <v>76</v>
      </c>
      <c r="AY311" s="247" t="s">
        <v>124</v>
      </c>
    </row>
    <row r="312" s="13" customFormat="1">
      <c r="A312" s="13"/>
      <c r="B312" s="237"/>
      <c r="C312" s="238"/>
      <c r="D312" s="239" t="s">
        <v>135</v>
      </c>
      <c r="E312" s="240" t="s">
        <v>1</v>
      </c>
      <c r="F312" s="241" t="s">
        <v>137</v>
      </c>
      <c r="G312" s="238"/>
      <c r="H312" s="240" t="s">
        <v>1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7" t="s">
        <v>135</v>
      </c>
      <c r="AU312" s="247" t="s">
        <v>86</v>
      </c>
      <c r="AV312" s="13" t="s">
        <v>84</v>
      </c>
      <c r="AW312" s="13" t="s">
        <v>32</v>
      </c>
      <c r="AX312" s="13" t="s">
        <v>76</v>
      </c>
      <c r="AY312" s="247" t="s">
        <v>124</v>
      </c>
    </row>
    <row r="313" s="13" customFormat="1">
      <c r="A313" s="13"/>
      <c r="B313" s="237"/>
      <c r="C313" s="238"/>
      <c r="D313" s="239" t="s">
        <v>135</v>
      </c>
      <c r="E313" s="240" t="s">
        <v>1</v>
      </c>
      <c r="F313" s="241" t="s">
        <v>138</v>
      </c>
      <c r="G313" s="238"/>
      <c r="H313" s="240" t="s">
        <v>1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135</v>
      </c>
      <c r="AU313" s="247" t="s">
        <v>86</v>
      </c>
      <c r="AV313" s="13" t="s">
        <v>84</v>
      </c>
      <c r="AW313" s="13" t="s">
        <v>32</v>
      </c>
      <c r="AX313" s="13" t="s">
        <v>76</v>
      </c>
      <c r="AY313" s="247" t="s">
        <v>124</v>
      </c>
    </row>
    <row r="314" s="13" customFormat="1">
      <c r="A314" s="13"/>
      <c r="B314" s="237"/>
      <c r="C314" s="238"/>
      <c r="D314" s="239" t="s">
        <v>135</v>
      </c>
      <c r="E314" s="240" t="s">
        <v>1</v>
      </c>
      <c r="F314" s="241" t="s">
        <v>235</v>
      </c>
      <c r="G314" s="238"/>
      <c r="H314" s="240" t="s">
        <v>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7" t="s">
        <v>135</v>
      </c>
      <c r="AU314" s="247" t="s">
        <v>86</v>
      </c>
      <c r="AV314" s="13" t="s">
        <v>84</v>
      </c>
      <c r="AW314" s="13" t="s">
        <v>32</v>
      </c>
      <c r="AX314" s="13" t="s">
        <v>76</v>
      </c>
      <c r="AY314" s="247" t="s">
        <v>124</v>
      </c>
    </row>
    <row r="315" s="14" customFormat="1">
      <c r="A315" s="14"/>
      <c r="B315" s="248"/>
      <c r="C315" s="249"/>
      <c r="D315" s="239" t="s">
        <v>135</v>
      </c>
      <c r="E315" s="250" t="s">
        <v>1</v>
      </c>
      <c r="F315" s="251" t="s">
        <v>252</v>
      </c>
      <c r="G315" s="249"/>
      <c r="H315" s="252">
        <v>15.974</v>
      </c>
      <c r="I315" s="253"/>
      <c r="J315" s="249"/>
      <c r="K315" s="249"/>
      <c r="L315" s="254"/>
      <c r="M315" s="255"/>
      <c r="N315" s="256"/>
      <c r="O315" s="256"/>
      <c r="P315" s="256"/>
      <c r="Q315" s="256"/>
      <c r="R315" s="256"/>
      <c r="S315" s="256"/>
      <c r="T315" s="25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8" t="s">
        <v>135</v>
      </c>
      <c r="AU315" s="258" t="s">
        <v>86</v>
      </c>
      <c r="AV315" s="14" t="s">
        <v>86</v>
      </c>
      <c r="AW315" s="14" t="s">
        <v>32</v>
      </c>
      <c r="AX315" s="14" t="s">
        <v>76</v>
      </c>
      <c r="AY315" s="258" t="s">
        <v>124</v>
      </c>
    </row>
    <row r="316" s="15" customFormat="1">
      <c r="A316" s="15"/>
      <c r="B316" s="259"/>
      <c r="C316" s="260"/>
      <c r="D316" s="239" t="s">
        <v>135</v>
      </c>
      <c r="E316" s="261" t="s">
        <v>1</v>
      </c>
      <c r="F316" s="262" t="s">
        <v>140</v>
      </c>
      <c r="G316" s="260"/>
      <c r="H316" s="263">
        <v>15.974</v>
      </c>
      <c r="I316" s="264"/>
      <c r="J316" s="260"/>
      <c r="K316" s="260"/>
      <c r="L316" s="265"/>
      <c r="M316" s="266"/>
      <c r="N316" s="267"/>
      <c r="O316" s="267"/>
      <c r="P316" s="267"/>
      <c r="Q316" s="267"/>
      <c r="R316" s="267"/>
      <c r="S316" s="267"/>
      <c r="T316" s="268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9" t="s">
        <v>135</v>
      </c>
      <c r="AU316" s="269" t="s">
        <v>86</v>
      </c>
      <c r="AV316" s="15" t="s">
        <v>131</v>
      </c>
      <c r="AW316" s="15" t="s">
        <v>32</v>
      </c>
      <c r="AX316" s="15" t="s">
        <v>84</v>
      </c>
      <c r="AY316" s="269" t="s">
        <v>124</v>
      </c>
    </row>
    <row r="317" s="2" customFormat="1" ht="40.8" customHeight="1">
      <c r="A317" s="39"/>
      <c r="B317" s="40"/>
      <c r="C317" s="219" t="s">
        <v>253</v>
      </c>
      <c r="D317" s="219" t="s">
        <v>126</v>
      </c>
      <c r="E317" s="220" t="s">
        <v>254</v>
      </c>
      <c r="F317" s="221" t="s">
        <v>255</v>
      </c>
      <c r="G317" s="222" t="s">
        <v>145</v>
      </c>
      <c r="H317" s="223">
        <v>81.676000000000002</v>
      </c>
      <c r="I317" s="224"/>
      <c r="J317" s="225">
        <f>ROUND(I317*H317,2)</f>
        <v>0</v>
      </c>
      <c r="K317" s="221" t="s">
        <v>130</v>
      </c>
      <c r="L317" s="45"/>
      <c r="M317" s="226" t="s">
        <v>1</v>
      </c>
      <c r="N317" s="227" t="s">
        <v>41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131</v>
      </c>
      <c r="AT317" s="230" t="s">
        <v>126</v>
      </c>
      <c r="AU317" s="230" t="s">
        <v>86</v>
      </c>
      <c r="AY317" s="18" t="s">
        <v>124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84</v>
      </c>
      <c r="BK317" s="231">
        <f>ROUND(I317*H317,2)</f>
        <v>0</v>
      </c>
      <c r="BL317" s="18" t="s">
        <v>131</v>
      </c>
      <c r="BM317" s="230" t="s">
        <v>256</v>
      </c>
    </row>
    <row r="318" s="2" customFormat="1">
      <c r="A318" s="39"/>
      <c r="B318" s="40"/>
      <c r="C318" s="41"/>
      <c r="D318" s="232" t="s">
        <v>133</v>
      </c>
      <c r="E318" s="41"/>
      <c r="F318" s="233" t="s">
        <v>257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133</v>
      </c>
      <c r="AU318" s="18" t="s">
        <v>86</v>
      </c>
    </row>
    <row r="319" s="13" customFormat="1">
      <c r="A319" s="13"/>
      <c r="B319" s="237"/>
      <c r="C319" s="238"/>
      <c r="D319" s="239" t="s">
        <v>135</v>
      </c>
      <c r="E319" s="240" t="s">
        <v>1</v>
      </c>
      <c r="F319" s="241" t="s">
        <v>136</v>
      </c>
      <c r="G319" s="238"/>
      <c r="H319" s="240" t="s">
        <v>1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7" t="s">
        <v>135</v>
      </c>
      <c r="AU319" s="247" t="s">
        <v>86</v>
      </c>
      <c r="AV319" s="13" t="s">
        <v>84</v>
      </c>
      <c r="AW319" s="13" t="s">
        <v>32</v>
      </c>
      <c r="AX319" s="13" t="s">
        <v>76</v>
      </c>
      <c r="AY319" s="247" t="s">
        <v>124</v>
      </c>
    </row>
    <row r="320" s="13" customFormat="1">
      <c r="A320" s="13"/>
      <c r="B320" s="237"/>
      <c r="C320" s="238"/>
      <c r="D320" s="239" t="s">
        <v>135</v>
      </c>
      <c r="E320" s="240" t="s">
        <v>1</v>
      </c>
      <c r="F320" s="241" t="s">
        <v>137</v>
      </c>
      <c r="G320" s="238"/>
      <c r="H320" s="240" t="s">
        <v>1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7" t="s">
        <v>135</v>
      </c>
      <c r="AU320" s="247" t="s">
        <v>86</v>
      </c>
      <c r="AV320" s="13" t="s">
        <v>84</v>
      </c>
      <c r="AW320" s="13" t="s">
        <v>32</v>
      </c>
      <c r="AX320" s="13" t="s">
        <v>76</v>
      </c>
      <c r="AY320" s="247" t="s">
        <v>124</v>
      </c>
    </row>
    <row r="321" s="13" customFormat="1">
      <c r="A321" s="13"/>
      <c r="B321" s="237"/>
      <c r="C321" s="238"/>
      <c r="D321" s="239" t="s">
        <v>135</v>
      </c>
      <c r="E321" s="240" t="s">
        <v>1</v>
      </c>
      <c r="F321" s="241" t="s">
        <v>138</v>
      </c>
      <c r="G321" s="238"/>
      <c r="H321" s="240" t="s">
        <v>1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7" t="s">
        <v>135</v>
      </c>
      <c r="AU321" s="247" t="s">
        <v>86</v>
      </c>
      <c r="AV321" s="13" t="s">
        <v>84</v>
      </c>
      <c r="AW321" s="13" t="s">
        <v>32</v>
      </c>
      <c r="AX321" s="13" t="s">
        <v>76</v>
      </c>
      <c r="AY321" s="247" t="s">
        <v>124</v>
      </c>
    </row>
    <row r="322" s="13" customFormat="1">
      <c r="A322" s="13"/>
      <c r="B322" s="237"/>
      <c r="C322" s="238"/>
      <c r="D322" s="239" t="s">
        <v>135</v>
      </c>
      <c r="E322" s="240" t="s">
        <v>1</v>
      </c>
      <c r="F322" s="241" t="s">
        <v>258</v>
      </c>
      <c r="G322" s="238"/>
      <c r="H322" s="240" t="s">
        <v>1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7" t="s">
        <v>135</v>
      </c>
      <c r="AU322" s="247" t="s">
        <v>86</v>
      </c>
      <c r="AV322" s="13" t="s">
        <v>84</v>
      </c>
      <c r="AW322" s="13" t="s">
        <v>32</v>
      </c>
      <c r="AX322" s="13" t="s">
        <v>76</v>
      </c>
      <c r="AY322" s="247" t="s">
        <v>124</v>
      </c>
    </row>
    <row r="323" s="14" customFormat="1">
      <c r="A323" s="14"/>
      <c r="B323" s="248"/>
      <c r="C323" s="249"/>
      <c r="D323" s="239" t="s">
        <v>135</v>
      </c>
      <c r="E323" s="250" t="s">
        <v>1</v>
      </c>
      <c r="F323" s="251" t="s">
        <v>259</v>
      </c>
      <c r="G323" s="249"/>
      <c r="H323" s="252">
        <v>81.676000000000002</v>
      </c>
      <c r="I323" s="253"/>
      <c r="J323" s="249"/>
      <c r="K323" s="249"/>
      <c r="L323" s="254"/>
      <c r="M323" s="255"/>
      <c r="N323" s="256"/>
      <c r="O323" s="256"/>
      <c r="P323" s="256"/>
      <c r="Q323" s="256"/>
      <c r="R323" s="256"/>
      <c r="S323" s="256"/>
      <c r="T323" s="25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8" t="s">
        <v>135</v>
      </c>
      <c r="AU323" s="258" t="s">
        <v>86</v>
      </c>
      <c r="AV323" s="14" t="s">
        <v>86</v>
      </c>
      <c r="AW323" s="14" t="s">
        <v>32</v>
      </c>
      <c r="AX323" s="14" t="s">
        <v>76</v>
      </c>
      <c r="AY323" s="258" t="s">
        <v>124</v>
      </c>
    </row>
    <row r="324" s="15" customFormat="1">
      <c r="A324" s="15"/>
      <c r="B324" s="259"/>
      <c r="C324" s="260"/>
      <c r="D324" s="239" t="s">
        <v>135</v>
      </c>
      <c r="E324" s="261" t="s">
        <v>1</v>
      </c>
      <c r="F324" s="262" t="s">
        <v>140</v>
      </c>
      <c r="G324" s="260"/>
      <c r="H324" s="263">
        <v>81.676000000000002</v>
      </c>
      <c r="I324" s="264"/>
      <c r="J324" s="260"/>
      <c r="K324" s="260"/>
      <c r="L324" s="265"/>
      <c r="M324" s="266"/>
      <c r="N324" s="267"/>
      <c r="O324" s="267"/>
      <c r="P324" s="267"/>
      <c r="Q324" s="267"/>
      <c r="R324" s="267"/>
      <c r="S324" s="267"/>
      <c r="T324" s="268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9" t="s">
        <v>135</v>
      </c>
      <c r="AU324" s="269" t="s">
        <v>86</v>
      </c>
      <c r="AV324" s="15" t="s">
        <v>131</v>
      </c>
      <c r="AW324" s="15" t="s">
        <v>32</v>
      </c>
      <c r="AX324" s="15" t="s">
        <v>84</v>
      </c>
      <c r="AY324" s="269" t="s">
        <v>124</v>
      </c>
    </row>
    <row r="325" s="2" customFormat="1" ht="40.8" customHeight="1">
      <c r="A325" s="39"/>
      <c r="B325" s="40"/>
      <c r="C325" s="219" t="s">
        <v>260</v>
      </c>
      <c r="D325" s="219" t="s">
        <v>126</v>
      </c>
      <c r="E325" s="220" t="s">
        <v>261</v>
      </c>
      <c r="F325" s="221" t="s">
        <v>262</v>
      </c>
      <c r="G325" s="222" t="s">
        <v>145</v>
      </c>
      <c r="H325" s="223">
        <v>1633.52</v>
      </c>
      <c r="I325" s="224"/>
      <c r="J325" s="225">
        <f>ROUND(I325*H325,2)</f>
        <v>0</v>
      </c>
      <c r="K325" s="221" t="s">
        <v>130</v>
      </c>
      <c r="L325" s="45"/>
      <c r="M325" s="226" t="s">
        <v>1</v>
      </c>
      <c r="N325" s="227" t="s">
        <v>41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131</v>
      </c>
      <c r="AT325" s="230" t="s">
        <v>126</v>
      </c>
      <c r="AU325" s="230" t="s">
        <v>86</v>
      </c>
      <c r="AY325" s="18" t="s">
        <v>124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84</v>
      </c>
      <c r="BK325" s="231">
        <f>ROUND(I325*H325,2)</f>
        <v>0</v>
      </c>
      <c r="BL325" s="18" t="s">
        <v>131</v>
      </c>
      <c r="BM325" s="230" t="s">
        <v>263</v>
      </c>
    </row>
    <row r="326" s="2" customFormat="1">
      <c r="A326" s="39"/>
      <c r="B326" s="40"/>
      <c r="C326" s="41"/>
      <c r="D326" s="232" t="s">
        <v>133</v>
      </c>
      <c r="E326" s="41"/>
      <c r="F326" s="233" t="s">
        <v>264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133</v>
      </c>
      <c r="AU326" s="18" t="s">
        <v>86</v>
      </c>
    </row>
    <row r="327" s="14" customFormat="1">
      <c r="A327" s="14"/>
      <c r="B327" s="248"/>
      <c r="C327" s="249"/>
      <c r="D327" s="239" t="s">
        <v>135</v>
      </c>
      <c r="E327" s="249"/>
      <c r="F327" s="251" t="s">
        <v>265</v>
      </c>
      <c r="G327" s="249"/>
      <c r="H327" s="252">
        <v>1633.52</v>
      </c>
      <c r="I327" s="253"/>
      <c r="J327" s="249"/>
      <c r="K327" s="249"/>
      <c r="L327" s="254"/>
      <c r="M327" s="255"/>
      <c r="N327" s="256"/>
      <c r="O327" s="256"/>
      <c r="P327" s="256"/>
      <c r="Q327" s="256"/>
      <c r="R327" s="256"/>
      <c r="S327" s="256"/>
      <c r="T327" s="25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8" t="s">
        <v>135</v>
      </c>
      <c r="AU327" s="258" t="s">
        <v>86</v>
      </c>
      <c r="AV327" s="14" t="s">
        <v>86</v>
      </c>
      <c r="AW327" s="14" t="s">
        <v>4</v>
      </c>
      <c r="AX327" s="14" t="s">
        <v>84</v>
      </c>
      <c r="AY327" s="258" t="s">
        <v>124</v>
      </c>
    </row>
    <row r="328" s="2" customFormat="1" ht="40.8" customHeight="1">
      <c r="A328" s="39"/>
      <c r="B328" s="40"/>
      <c r="C328" s="219" t="s">
        <v>266</v>
      </c>
      <c r="D328" s="219" t="s">
        <v>126</v>
      </c>
      <c r="E328" s="220" t="s">
        <v>267</v>
      </c>
      <c r="F328" s="221" t="s">
        <v>268</v>
      </c>
      <c r="G328" s="222" t="s">
        <v>145</v>
      </c>
      <c r="H328" s="223">
        <v>15.974</v>
      </c>
      <c r="I328" s="224"/>
      <c r="J328" s="225">
        <f>ROUND(I328*H328,2)</f>
        <v>0</v>
      </c>
      <c r="K328" s="221" t="s">
        <v>130</v>
      </c>
      <c r="L328" s="45"/>
      <c r="M328" s="226" t="s">
        <v>1</v>
      </c>
      <c r="N328" s="227" t="s">
        <v>41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131</v>
      </c>
      <c r="AT328" s="230" t="s">
        <v>126</v>
      </c>
      <c r="AU328" s="230" t="s">
        <v>86</v>
      </c>
      <c r="AY328" s="18" t="s">
        <v>124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84</v>
      </c>
      <c r="BK328" s="231">
        <f>ROUND(I328*H328,2)</f>
        <v>0</v>
      </c>
      <c r="BL328" s="18" t="s">
        <v>131</v>
      </c>
      <c r="BM328" s="230" t="s">
        <v>269</v>
      </c>
    </row>
    <row r="329" s="2" customFormat="1">
      <c r="A329" s="39"/>
      <c r="B329" s="40"/>
      <c r="C329" s="41"/>
      <c r="D329" s="232" t="s">
        <v>133</v>
      </c>
      <c r="E329" s="41"/>
      <c r="F329" s="233" t="s">
        <v>270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133</v>
      </c>
      <c r="AU329" s="18" t="s">
        <v>86</v>
      </c>
    </row>
    <row r="330" s="13" customFormat="1">
      <c r="A330" s="13"/>
      <c r="B330" s="237"/>
      <c r="C330" s="238"/>
      <c r="D330" s="239" t="s">
        <v>135</v>
      </c>
      <c r="E330" s="240" t="s">
        <v>1</v>
      </c>
      <c r="F330" s="241" t="s">
        <v>136</v>
      </c>
      <c r="G330" s="238"/>
      <c r="H330" s="240" t="s">
        <v>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7" t="s">
        <v>135</v>
      </c>
      <c r="AU330" s="247" t="s">
        <v>86</v>
      </c>
      <c r="AV330" s="13" t="s">
        <v>84</v>
      </c>
      <c r="AW330" s="13" t="s">
        <v>32</v>
      </c>
      <c r="AX330" s="13" t="s">
        <v>76</v>
      </c>
      <c r="AY330" s="247" t="s">
        <v>124</v>
      </c>
    </row>
    <row r="331" s="13" customFormat="1">
      <c r="A331" s="13"/>
      <c r="B331" s="237"/>
      <c r="C331" s="238"/>
      <c r="D331" s="239" t="s">
        <v>135</v>
      </c>
      <c r="E331" s="240" t="s">
        <v>1</v>
      </c>
      <c r="F331" s="241" t="s">
        <v>137</v>
      </c>
      <c r="G331" s="238"/>
      <c r="H331" s="240" t="s">
        <v>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7" t="s">
        <v>135</v>
      </c>
      <c r="AU331" s="247" t="s">
        <v>86</v>
      </c>
      <c r="AV331" s="13" t="s">
        <v>84</v>
      </c>
      <c r="AW331" s="13" t="s">
        <v>32</v>
      </c>
      <c r="AX331" s="13" t="s">
        <v>76</v>
      </c>
      <c r="AY331" s="247" t="s">
        <v>124</v>
      </c>
    </row>
    <row r="332" s="13" customFormat="1">
      <c r="A332" s="13"/>
      <c r="B332" s="237"/>
      <c r="C332" s="238"/>
      <c r="D332" s="239" t="s">
        <v>135</v>
      </c>
      <c r="E332" s="240" t="s">
        <v>1</v>
      </c>
      <c r="F332" s="241" t="s">
        <v>138</v>
      </c>
      <c r="G332" s="238"/>
      <c r="H332" s="240" t="s">
        <v>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7" t="s">
        <v>135</v>
      </c>
      <c r="AU332" s="247" t="s">
        <v>86</v>
      </c>
      <c r="AV332" s="13" t="s">
        <v>84</v>
      </c>
      <c r="AW332" s="13" t="s">
        <v>32</v>
      </c>
      <c r="AX332" s="13" t="s">
        <v>76</v>
      </c>
      <c r="AY332" s="247" t="s">
        <v>124</v>
      </c>
    </row>
    <row r="333" s="13" customFormat="1">
      <c r="A333" s="13"/>
      <c r="B333" s="237"/>
      <c r="C333" s="238"/>
      <c r="D333" s="239" t="s">
        <v>135</v>
      </c>
      <c r="E333" s="240" t="s">
        <v>1</v>
      </c>
      <c r="F333" s="241" t="s">
        <v>258</v>
      </c>
      <c r="G333" s="238"/>
      <c r="H333" s="240" t="s">
        <v>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135</v>
      </c>
      <c r="AU333" s="247" t="s">
        <v>86</v>
      </c>
      <c r="AV333" s="13" t="s">
        <v>84</v>
      </c>
      <c r="AW333" s="13" t="s">
        <v>32</v>
      </c>
      <c r="AX333" s="13" t="s">
        <v>76</v>
      </c>
      <c r="AY333" s="247" t="s">
        <v>124</v>
      </c>
    </row>
    <row r="334" s="14" customFormat="1">
      <c r="A334" s="14"/>
      <c r="B334" s="248"/>
      <c r="C334" s="249"/>
      <c r="D334" s="239" t="s">
        <v>135</v>
      </c>
      <c r="E334" s="250" t="s">
        <v>1</v>
      </c>
      <c r="F334" s="251" t="s">
        <v>252</v>
      </c>
      <c r="G334" s="249"/>
      <c r="H334" s="252">
        <v>15.974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135</v>
      </c>
      <c r="AU334" s="258" t="s">
        <v>86</v>
      </c>
      <c r="AV334" s="14" t="s">
        <v>86</v>
      </c>
      <c r="AW334" s="14" t="s">
        <v>32</v>
      </c>
      <c r="AX334" s="14" t="s">
        <v>76</v>
      </c>
      <c r="AY334" s="258" t="s">
        <v>124</v>
      </c>
    </row>
    <row r="335" s="15" customFormat="1">
      <c r="A335" s="15"/>
      <c r="B335" s="259"/>
      <c r="C335" s="260"/>
      <c r="D335" s="239" t="s">
        <v>135</v>
      </c>
      <c r="E335" s="261" t="s">
        <v>1</v>
      </c>
      <c r="F335" s="262" t="s">
        <v>140</v>
      </c>
      <c r="G335" s="260"/>
      <c r="H335" s="263">
        <v>15.974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135</v>
      </c>
      <c r="AU335" s="269" t="s">
        <v>86</v>
      </c>
      <c r="AV335" s="15" t="s">
        <v>131</v>
      </c>
      <c r="AW335" s="15" t="s">
        <v>32</v>
      </c>
      <c r="AX335" s="15" t="s">
        <v>84</v>
      </c>
      <c r="AY335" s="269" t="s">
        <v>124</v>
      </c>
    </row>
    <row r="336" s="2" customFormat="1" ht="40.8" customHeight="1">
      <c r="A336" s="39"/>
      <c r="B336" s="40"/>
      <c r="C336" s="219" t="s">
        <v>7</v>
      </c>
      <c r="D336" s="219" t="s">
        <v>126</v>
      </c>
      <c r="E336" s="220" t="s">
        <v>271</v>
      </c>
      <c r="F336" s="221" t="s">
        <v>272</v>
      </c>
      <c r="G336" s="222" t="s">
        <v>145</v>
      </c>
      <c r="H336" s="223">
        <v>319.48000000000002</v>
      </c>
      <c r="I336" s="224"/>
      <c r="J336" s="225">
        <f>ROUND(I336*H336,2)</f>
        <v>0</v>
      </c>
      <c r="K336" s="221" t="s">
        <v>130</v>
      </c>
      <c r="L336" s="45"/>
      <c r="M336" s="226" t="s">
        <v>1</v>
      </c>
      <c r="N336" s="227" t="s">
        <v>41</v>
      </c>
      <c r="O336" s="92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131</v>
      </c>
      <c r="AT336" s="230" t="s">
        <v>126</v>
      </c>
      <c r="AU336" s="230" t="s">
        <v>86</v>
      </c>
      <c r="AY336" s="18" t="s">
        <v>124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84</v>
      </c>
      <c r="BK336" s="231">
        <f>ROUND(I336*H336,2)</f>
        <v>0</v>
      </c>
      <c r="BL336" s="18" t="s">
        <v>131</v>
      </c>
      <c r="BM336" s="230" t="s">
        <v>273</v>
      </c>
    </row>
    <row r="337" s="2" customFormat="1">
      <c r="A337" s="39"/>
      <c r="B337" s="40"/>
      <c r="C337" s="41"/>
      <c r="D337" s="232" t="s">
        <v>133</v>
      </c>
      <c r="E337" s="41"/>
      <c r="F337" s="233" t="s">
        <v>274</v>
      </c>
      <c r="G337" s="41"/>
      <c r="H337" s="41"/>
      <c r="I337" s="234"/>
      <c r="J337" s="41"/>
      <c r="K337" s="41"/>
      <c r="L337" s="45"/>
      <c r="M337" s="235"/>
      <c r="N337" s="236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133</v>
      </c>
      <c r="AU337" s="18" t="s">
        <v>86</v>
      </c>
    </row>
    <row r="338" s="14" customFormat="1">
      <c r="A338" s="14"/>
      <c r="B338" s="248"/>
      <c r="C338" s="249"/>
      <c r="D338" s="239" t="s">
        <v>135</v>
      </c>
      <c r="E338" s="249"/>
      <c r="F338" s="251" t="s">
        <v>275</v>
      </c>
      <c r="G338" s="249"/>
      <c r="H338" s="252">
        <v>319.48000000000002</v>
      </c>
      <c r="I338" s="253"/>
      <c r="J338" s="249"/>
      <c r="K338" s="249"/>
      <c r="L338" s="254"/>
      <c r="M338" s="255"/>
      <c r="N338" s="256"/>
      <c r="O338" s="256"/>
      <c r="P338" s="256"/>
      <c r="Q338" s="256"/>
      <c r="R338" s="256"/>
      <c r="S338" s="256"/>
      <c r="T338" s="25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8" t="s">
        <v>135</v>
      </c>
      <c r="AU338" s="258" t="s">
        <v>86</v>
      </c>
      <c r="AV338" s="14" t="s">
        <v>86</v>
      </c>
      <c r="AW338" s="14" t="s">
        <v>4</v>
      </c>
      <c r="AX338" s="14" t="s">
        <v>84</v>
      </c>
      <c r="AY338" s="258" t="s">
        <v>124</v>
      </c>
    </row>
    <row r="339" s="2" customFormat="1" ht="26.4" customHeight="1">
      <c r="A339" s="39"/>
      <c r="B339" s="40"/>
      <c r="C339" s="219" t="s">
        <v>276</v>
      </c>
      <c r="D339" s="219" t="s">
        <v>126</v>
      </c>
      <c r="E339" s="220" t="s">
        <v>277</v>
      </c>
      <c r="F339" s="221" t="s">
        <v>278</v>
      </c>
      <c r="G339" s="222" t="s">
        <v>145</v>
      </c>
      <c r="H339" s="223">
        <v>87.960999999999999</v>
      </c>
      <c r="I339" s="224"/>
      <c r="J339" s="225">
        <f>ROUND(I339*H339,2)</f>
        <v>0</v>
      </c>
      <c r="K339" s="221" t="s">
        <v>130</v>
      </c>
      <c r="L339" s="45"/>
      <c r="M339" s="226" t="s">
        <v>1</v>
      </c>
      <c r="N339" s="227" t="s">
        <v>41</v>
      </c>
      <c r="O339" s="92"/>
      <c r="P339" s="228">
        <f>O339*H339</f>
        <v>0</v>
      </c>
      <c r="Q339" s="228">
        <v>0</v>
      </c>
      <c r="R339" s="228">
        <f>Q339*H339</f>
        <v>0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131</v>
      </c>
      <c r="AT339" s="230" t="s">
        <v>126</v>
      </c>
      <c r="AU339" s="230" t="s">
        <v>86</v>
      </c>
      <c r="AY339" s="18" t="s">
        <v>124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84</v>
      </c>
      <c r="BK339" s="231">
        <f>ROUND(I339*H339,2)</f>
        <v>0</v>
      </c>
      <c r="BL339" s="18" t="s">
        <v>131</v>
      </c>
      <c r="BM339" s="230" t="s">
        <v>279</v>
      </c>
    </row>
    <row r="340" s="2" customFormat="1">
      <c r="A340" s="39"/>
      <c r="B340" s="40"/>
      <c r="C340" s="41"/>
      <c r="D340" s="232" t="s">
        <v>133</v>
      </c>
      <c r="E340" s="41"/>
      <c r="F340" s="233" t="s">
        <v>280</v>
      </c>
      <c r="G340" s="41"/>
      <c r="H340" s="41"/>
      <c r="I340" s="234"/>
      <c r="J340" s="41"/>
      <c r="K340" s="41"/>
      <c r="L340" s="45"/>
      <c r="M340" s="235"/>
      <c r="N340" s="236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133</v>
      </c>
      <c r="AU340" s="18" t="s">
        <v>86</v>
      </c>
    </row>
    <row r="341" s="13" customFormat="1">
      <c r="A341" s="13"/>
      <c r="B341" s="237"/>
      <c r="C341" s="238"/>
      <c r="D341" s="239" t="s">
        <v>135</v>
      </c>
      <c r="E341" s="240" t="s">
        <v>1</v>
      </c>
      <c r="F341" s="241" t="s">
        <v>136</v>
      </c>
      <c r="G341" s="238"/>
      <c r="H341" s="240" t="s">
        <v>1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135</v>
      </c>
      <c r="AU341" s="247" t="s">
        <v>86</v>
      </c>
      <c r="AV341" s="13" t="s">
        <v>84</v>
      </c>
      <c r="AW341" s="13" t="s">
        <v>32</v>
      </c>
      <c r="AX341" s="13" t="s">
        <v>76</v>
      </c>
      <c r="AY341" s="247" t="s">
        <v>124</v>
      </c>
    </row>
    <row r="342" s="13" customFormat="1">
      <c r="A342" s="13"/>
      <c r="B342" s="237"/>
      <c r="C342" s="238"/>
      <c r="D342" s="239" t="s">
        <v>135</v>
      </c>
      <c r="E342" s="240" t="s">
        <v>1</v>
      </c>
      <c r="F342" s="241" t="s">
        <v>137</v>
      </c>
      <c r="G342" s="238"/>
      <c r="H342" s="240" t="s">
        <v>1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7" t="s">
        <v>135</v>
      </c>
      <c r="AU342" s="247" t="s">
        <v>86</v>
      </c>
      <c r="AV342" s="13" t="s">
        <v>84</v>
      </c>
      <c r="AW342" s="13" t="s">
        <v>32</v>
      </c>
      <c r="AX342" s="13" t="s">
        <v>76</v>
      </c>
      <c r="AY342" s="247" t="s">
        <v>124</v>
      </c>
    </row>
    <row r="343" s="13" customFormat="1">
      <c r="A343" s="13"/>
      <c r="B343" s="237"/>
      <c r="C343" s="238"/>
      <c r="D343" s="239" t="s">
        <v>135</v>
      </c>
      <c r="E343" s="240" t="s">
        <v>1</v>
      </c>
      <c r="F343" s="241" t="s">
        <v>138</v>
      </c>
      <c r="G343" s="238"/>
      <c r="H343" s="240" t="s">
        <v>1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7" t="s">
        <v>135</v>
      </c>
      <c r="AU343" s="247" t="s">
        <v>86</v>
      </c>
      <c r="AV343" s="13" t="s">
        <v>84</v>
      </c>
      <c r="AW343" s="13" t="s">
        <v>32</v>
      </c>
      <c r="AX343" s="13" t="s">
        <v>76</v>
      </c>
      <c r="AY343" s="247" t="s">
        <v>124</v>
      </c>
    </row>
    <row r="344" s="13" customFormat="1">
      <c r="A344" s="13"/>
      <c r="B344" s="237"/>
      <c r="C344" s="238"/>
      <c r="D344" s="239" t="s">
        <v>135</v>
      </c>
      <c r="E344" s="240" t="s">
        <v>1</v>
      </c>
      <c r="F344" s="241" t="s">
        <v>281</v>
      </c>
      <c r="G344" s="238"/>
      <c r="H344" s="240" t="s">
        <v>1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135</v>
      </c>
      <c r="AU344" s="247" t="s">
        <v>86</v>
      </c>
      <c r="AV344" s="13" t="s">
        <v>84</v>
      </c>
      <c r="AW344" s="13" t="s">
        <v>32</v>
      </c>
      <c r="AX344" s="13" t="s">
        <v>76</v>
      </c>
      <c r="AY344" s="247" t="s">
        <v>124</v>
      </c>
    </row>
    <row r="345" s="14" customFormat="1">
      <c r="A345" s="14"/>
      <c r="B345" s="248"/>
      <c r="C345" s="249"/>
      <c r="D345" s="239" t="s">
        <v>135</v>
      </c>
      <c r="E345" s="250" t="s">
        <v>1</v>
      </c>
      <c r="F345" s="251" t="s">
        <v>240</v>
      </c>
      <c r="G345" s="249"/>
      <c r="H345" s="252">
        <v>87.960999999999999</v>
      </c>
      <c r="I345" s="253"/>
      <c r="J345" s="249"/>
      <c r="K345" s="249"/>
      <c r="L345" s="254"/>
      <c r="M345" s="255"/>
      <c r="N345" s="256"/>
      <c r="O345" s="256"/>
      <c r="P345" s="256"/>
      <c r="Q345" s="256"/>
      <c r="R345" s="256"/>
      <c r="S345" s="256"/>
      <c r="T345" s="25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8" t="s">
        <v>135</v>
      </c>
      <c r="AU345" s="258" t="s">
        <v>86</v>
      </c>
      <c r="AV345" s="14" t="s">
        <v>86</v>
      </c>
      <c r="AW345" s="14" t="s">
        <v>32</v>
      </c>
      <c r="AX345" s="14" t="s">
        <v>76</v>
      </c>
      <c r="AY345" s="258" t="s">
        <v>124</v>
      </c>
    </row>
    <row r="346" s="15" customFormat="1">
      <c r="A346" s="15"/>
      <c r="B346" s="259"/>
      <c r="C346" s="260"/>
      <c r="D346" s="239" t="s">
        <v>135</v>
      </c>
      <c r="E346" s="261" t="s">
        <v>1</v>
      </c>
      <c r="F346" s="262" t="s">
        <v>140</v>
      </c>
      <c r="G346" s="260"/>
      <c r="H346" s="263">
        <v>87.960999999999999</v>
      </c>
      <c r="I346" s="264"/>
      <c r="J346" s="260"/>
      <c r="K346" s="260"/>
      <c r="L346" s="265"/>
      <c r="M346" s="266"/>
      <c r="N346" s="267"/>
      <c r="O346" s="267"/>
      <c r="P346" s="267"/>
      <c r="Q346" s="267"/>
      <c r="R346" s="267"/>
      <c r="S346" s="267"/>
      <c r="T346" s="268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9" t="s">
        <v>135</v>
      </c>
      <c r="AU346" s="269" t="s">
        <v>86</v>
      </c>
      <c r="AV346" s="15" t="s">
        <v>131</v>
      </c>
      <c r="AW346" s="15" t="s">
        <v>32</v>
      </c>
      <c r="AX346" s="15" t="s">
        <v>84</v>
      </c>
      <c r="AY346" s="269" t="s">
        <v>124</v>
      </c>
    </row>
    <row r="347" s="2" customFormat="1" ht="26.4" customHeight="1">
      <c r="A347" s="39"/>
      <c r="B347" s="40"/>
      <c r="C347" s="219" t="s">
        <v>282</v>
      </c>
      <c r="D347" s="219" t="s">
        <v>126</v>
      </c>
      <c r="E347" s="220" t="s">
        <v>283</v>
      </c>
      <c r="F347" s="221" t="s">
        <v>284</v>
      </c>
      <c r="G347" s="222" t="s">
        <v>145</v>
      </c>
      <c r="H347" s="223">
        <v>90.013000000000005</v>
      </c>
      <c r="I347" s="224"/>
      <c r="J347" s="225">
        <f>ROUND(I347*H347,2)</f>
        <v>0</v>
      </c>
      <c r="K347" s="221" t="s">
        <v>130</v>
      </c>
      <c r="L347" s="45"/>
      <c r="M347" s="226" t="s">
        <v>1</v>
      </c>
      <c r="N347" s="227" t="s">
        <v>41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131</v>
      </c>
      <c r="AT347" s="230" t="s">
        <v>126</v>
      </c>
      <c r="AU347" s="230" t="s">
        <v>86</v>
      </c>
      <c r="AY347" s="18" t="s">
        <v>124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84</v>
      </c>
      <c r="BK347" s="231">
        <f>ROUND(I347*H347,2)</f>
        <v>0</v>
      </c>
      <c r="BL347" s="18" t="s">
        <v>131</v>
      </c>
      <c r="BM347" s="230" t="s">
        <v>285</v>
      </c>
    </row>
    <row r="348" s="2" customFormat="1">
      <c r="A348" s="39"/>
      <c r="B348" s="40"/>
      <c r="C348" s="41"/>
      <c r="D348" s="232" t="s">
        <v>133</v>
      </c>
      <c r="E348" s="41"/>
      <c r="F348" s="233" t="s">
        <v>286</v>
      </c>
      <c r="G348" s="41"/>
      <c r="H348" s="41"/>
      <c r="I348" s="234"/>
      <c r="J348" s="41"/>
      <c r="K348" s="41"/>
      <c r="L348" s="45"/>
      <c r="M348" s="235"/>
      <c r="N348" s="236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133</v>
      </c>
      <c r="AU348" s="18" t="s">
        <v>86</v>
      </c>
    </row>
    <row r="349" s="13" customFormat="1">
      <c r="A349" s="13"/>
      <c r="B349" s="237"/>
      <c r="C349" s="238"/>
      <c r="D349" s="239" t="s">
        <v>135</v>
      </c>
      <c r="E349" s="240" t="s">
        <v>1</v>
      </c>
      <c r="F349" s="241" t="s">
        <v>136</v>
      </c>
      <c r="G349" s="238"/>
      <c r="H349" s="240" t="s">
        <v>1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7" t="s">
        <v>135</v>
      </c>
      <c r="AU349" s="247" t="s">
        <v>86</v>
      </c>
      <c r="AV349" s="13" t="s">
        <v>84</v>
      </c>
      <c r="AW349" s="13" t="s">
        <v>32</v>
      </c>
      <c r="AX349" s="13" t="s">
        <v>76</v>
      </c>
      <c r="AY349" s="247" t="s">
        <v>124</v>
      </c>
    </row>
    <row r="350" s="13" customFormat="1">
      <c r="A350" s="13"/>
      <c r="B350" s="237"/>
      <c r="C350" s="238"/>
      <c r="D350" s="239" t="s">
        <v>135</v>
      </c>
      <c r="E350" s="240" t="s">
        <v>1</v>
      </c>
      <c r="F350" s="241" t="s">
        <v>137</v>
      </c>
      <c r="G350" s="238"/>
      <c r="H350" s="240" t="s">
        <v>1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7" t="s">
        <v>135</v>
      </c>
      <c r="AU350" s="247" t="s">
        <v>86</v>
      </c>
      <c r="AV350" s="13" t="s">
        <v>84</v>
      </c>
      <c r="AW350" s="13" t="s">
        <v>32</v>
      </c>
      <c r="AX350" s="13" t="s">
        <v>76</v>
      </c>
      <c r="AY350" s="247" t="s">
        <v>124</v>
      </c>
    </row>
    <row r="351" s="13" customFormat="1">
      <c r="A351" s="13"/>
      <c r="B351" s="237"/>
      <c r="C351" s="238"/>
      <c r="D351" s="239" t="s">
        <v>135</v>
      </c>
      <c r="E351" s="240" t="s">
        <v>1</v>
      </c>
      <c r="F351" s="241" t="s">
        <v>138</v>
      </c>
      <c r="G351" s="238"/>
      <c r="H351" s="240" t="s">
        <v>1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7" t="s">
        <v>135</v>
      </c>
      <c r="AU351" s="247" t="s">
        <v>86</v>
      </c>
      <c r="AV351" s="13" t="s">
        <v>84</v>
      </c>
      <c r="AW351" s="13" t="s">
        <v>32</v>
      </c>
      <c r="AX351" s="13" t="s">
        <v>76</v>
      </c>
      <c r="AY351" s="247" t="s">
        <v>124</v>
      </c>
    </row>
    <row r="352" s="13" customFormat="1">
      <c r="A352" s="13"/>
      <c r="B352" s="237"/>
      <c r="C352" s="238"/>
      <c r="D352" s="239" t="s">
        <v>135</v>
      </c>
      <c r="E352" s="240" t="s">
        <v>1</v>
      </c>
      <c r="F352" s="241" t="s">
        <v>281</v>
      </c>
      <c r="G352" s="238"/>
      <c r="H352" s="240" t="s">
        <v>1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135</v>
      </c>
      <c r="AU352" s="247" t="s">
        <v>86</v>
      </c>
      <c r="AV352" s="13" t="s">
        <v>84</v>
      </c>
      <c r="AW352" s="13" t="s">
        <v>32</v>
      </c>
      <c r="AX352" s="13" t="s">
        <v>76</v>
      </c>
      <c r="AY352" s="247" t="s">
        <v>124</v>
      </c>
    </row>
    <row r="353" s="14" customFormat="1">
      <c r="A353" s="14"/>
      <c r="B353" s="248"/>
      <c r="C353" s="249"/>
      <c r="D353" s="239" t="s">
        <v>135</v>
      </c>
      <c r="E353" s="250" t="s">
        <v>1</v>
      </c>
      <c r="F353" s="251" t="s">
        <v>287</v>
      </c>
      <c r="G353" s="249"/>
      <c r="H353" s="252">
        <v>8.3369999999999997</v>
      </c>
      <c r="I353" s="253"/>
      <c r="J353" s="249"/>
      <c r="K353" s="249"/>
      <c r="L353" s="254"/>
      <c r="M353" s="255"/>
      <c r="N353" s="256"/>
      <c r="O353" s="256"/>
      <c r="P353" s="256"/>
      <c r="Q353" s="256"/>
      <c r="R353" s="256"/>
      <c r="S353" s="256"/>
      <c r="T353" s="25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8" t="s">
        <v>135</v>
      </c>
      <c r="AU353" s="258" t="s">
        <v>86</v>
      </c>
      <c r="AV353" s="14" t="s">
        <v>86</v>
      </c>
      <c r="AW353" s="14" t="s">
        <v>32</v>
      </c>
      <c r="AX353" s="14" t="s">
        <v>76</v>
      </c>
      <c r="AY353" s="258" t="s">
        <v>124</v>
      </c>
    </row>
    <row r="354" s="16" customFormat="1">
      <c r="A354" s="16"/>
      <c r="B354" s="270"/>
      <c r="C354" s="271"/>
      <c r="D354" s="239" t="s">
        <v>135</v>
      </c>
      <c r="E354" s="272" t="s">
        <v>1</v>
      </c>
      <c r="F354" s="273" t="s">
        <v>237</v>
      </c>
      <c r="G354" s="271"/>
      <c r="H354" s="274">
        <v>8.3369999999999997</v>
      </c>
      <c r="I354" s="275"/>
      <c r="J354" s="271"/>
      <c r="K354" s="271"/>
      <c r="L354" s="276"/>
      <c r="M354" s="277"/>
      <c r="N354" s="278"/>
      <c r="O354" s="278"/>
      <c r="P354" s="278"/>
      <c r="Q354" s="278"/>
      <c r="R354" s="278"/>
      <c r="S354" s="278"/>
      <c r="T354" s="279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80" t="s">
        <v>135</v>
      </c>
      <c r="AU354" s="280" t="s">
        <v>86</v>
      </c>
      <c r="AV354" s="16" t="s">
        <v>153</v>
      </c>
      <c r="AW354" s="16" t="s">
        <v>32</v>
      </c>
      <c r="AX354" s="16" t="s">
        <v>76</v>
      </c>
      <c r="AY354" s="280" t="s">
        <v>124</v>
      </c>
    </row>
    <row r="355" s="13" customFormat="1">
      <c r="A355" s="13"/>
      <c r="B355" s="237"/>
      <c r="C355" s="238"/>
      <c r="D355" s="239" t="s">
        <v>135</v>
      </c>
      <c r="E355" s="240" t="s">
        <v>1</v>
      </c>
      <c r="F355" s="241" t="s">
        <v>281</v>
      </c>
      <c r="G355" s="238"/>
      <c r="H355" s="240" t="s">
        <v>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7" t="s">
        <v>135</v>
      </c>
      <c r="AU355" s="247" t="s">
        <v>86</v>
      </c>
      <c r="AV355" s="13" t="s">
        <v>84</v>
      </c>
      <c r="AW355" s="13" t="s">
        <v>32</v>
      </c>
      <c r="AX355" s="13" t="s">
        <v>76</v>
      </c>
      <c r="AY355" s="247" t="s">
        <v>124</v>
      </c>
    </row>
    <row r="356" s="14" customFormat="1">
      <c r="A356" s="14"/>
      <c r="B356" s="248"/>
      <c r="C356" s="249"/>
      <c r="D356" s="239" t="s">
        <v>135</v>
      </c>
      <c r="E356" s="250" t="s">
        <v>1</v>
      </c>
      <c r="F356" s="251" t="s">
        <v>288</v>
      </c>
      <c r="G356" s="249"/>
      <c r="H356" s="252">
        <v>81.676000000000002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8" t="s">
        <v>135</v>
      </c>
      <c r="AU356" s="258" t="s">
        <v>86</v>
      </c>
      <c r="AV356" s="14" t="s">
        <v>86</v>
      </c>
      <c r="AW356" s="14" t="s">
        <v>32</v>
      </c>
      <c r="AX356" s="14" t="s">
        <v>76</v>
      </c>
      <c r="AY356" s="258" t="s">
        <v>124</v>
      </c>
    </row>
    <row r="357" s="16" customFormat="1">
      <c r="A357" s="16"/>
      <c r="B357" s="270"/>
      <c r="C357" s="271"/>
      <c r="D357" s="239" t="s">
        <v>135</v>
      </c>
      <c r="E357" s="272" t="s">
        <v>1</v>
      </c>
      <c r="F357" s="273" t="s">
        <v>237</v>
      </c>
      <c r="G357" s="271"/>
      <c r="H357" s="274">
        <v>81.676000000000002</v>
      </c>
      <c r="I357" s="275"/>
      <c r="J357" s="271"/>
      <c r="K357" s="271"/>
      <c r="L357" s="276"/>
      <c r="M357" s="277"/>
      <c r="N357" s="278"/>
      <c r="O357" s="278"/>
      <c r="P357" s="278"/>
      <c r="Q357" s="278"/>
      <c r="R357" s="278"/>
      <c r="S357" s="278"/>
      <c r="T357" s="279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80" t="s">
        <v>135</v>
      </c>
      <c r="AU357" s="280" t="s">
        <v>86</v>
      </c>
      <c r="AV357" s="16" t="s">
        <v>153</v>
      </c>
      <c r="AW357" s="16" t="s">
        <v>32</v>
      </c>
      <c r="AX357" s="16" t="s">
        <v>76</v>
      </c>
      <c r="AY357" s="280" t="s">
        <v>124</v>
      </c>
    </row>
    <row r="358" s="15" customFormat="1">
      <c r="A358" s="15"/>
      <c r="B358" s="259"/>
      <c r="C358" s="260"/>
      <c r="D358" s="239" t="s">
        <v>135</v>
      </c>
      <c r="E358" s="261" t="s">
        <v>1</v>
      </c>
      <c r="F358" s="262" t="s">
        <v>140</v>
      </c>
      <c r="G358" s="260"/>
      <c r="H358" s="263">
        <v>90.013000000000005</v>
      </c>
      <c r="I358" s="264"/>
      <c r="J358" s="260"/>
      <c r="K358" s="260"/>
      <c r="L358" s="265"/>
      <c r="M358" s="266"/>
      <c r="N358" s="267"/>
      <c r="O358" s="267"/>
      <c r="P358" s="267"/>
      <c r="Q358" s="267"/>
      <c r="R358" s="267"/>
      <c r="S358" s="267"/>
      <c r="T358" s="268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9" t="s">
        <v>135</v>
      </c>
      <c r="AU358" s="269" t="s">
        <v>86</v>
      </c>
      <c r="AV358" s="15" t="s">
        <v>131</v>
      </c>
      <c r="AW358" s="15" t="s">
        <v>32</v>
      </c>
      <c r="AX358" s="15" t="s">
        <v>84</v>
      </c>
      <c r="AY358" s="269" t="s">
        <v>124</v>
      </c>
    </row>
    <row r="359" s="2" customFormat="1" ht="26.4" customHeight="1">
      <c r="A359" s="39"/>
      <c r="B359" s="40"/>
      <c r="C359" s="219" t="s">
        <v>289</v>
      </c>
      <c r="D359" s="219" t="s">
        <v>126</v>
      </c>
      <c r="E359" s="220" t="s">
        <v>290</v>
      </c>
      <c r="F359" s="221" t="s">
        <v>291</v>
      </c>
      <c r="G359" s="222" t="s">
        <v>145</v>
      </c>
      <c r="H359" s="223">
        <v>15.974</v>
      </c>
      <c r="I359" s="224"/>
      <c r="J359" s="225">
        <f>ROUND(I359*H359,2)</f>
        <v>0</v>
      </c>
      <c r="K359" s="221" t="s">
        <v>130</v>
      </c>
      <c r="L359" s="45"/>
      <c r="M359" s="226" t="s">
        <v>1</v>
      </c>
      <c r="N359" s="227" t="s">
        <v>41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131</v>
      </c>
      <c r="AT359" s="230" t="s">
        <v>126</v>
      </c>
      <c r="AU359" s="230" t="s">
        <v>86</v>
      </c>
      <c r="AY359" s="18" t="s">
        <v>124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84</v>
      </c>
      <c r="BK359" s="231">
        <f>ROUND(I359*H359,2)</f>
        <v>0</v>
      </c>
      <c r="BL359" s="18" t="s">
        <v>131</v>
      </c>
      <c r="BM359" s="230" t="s">
        <v>292</v>
      </c>
    </row>
    <row r="360" s="2" customFormat="1">
      <c r="A360" s="39"/>
      <c r="B360" s="40"/>
      <c r="C360" s="41"/>
      <c r="D360" s="232" t="s">
        <v>133</v>
      </c>
      <c r="E360" s="41"/>
      <c r="F360" s="233" t="s">
        <v>293</v>
      </c>
      <c r="G360" s="41"/>
      <c r="H360" s="41"/>
      <c r="I360" s="234"/>
      <c r="J360" s="41"/>
      <c r="K360" s="41"/>
      <c r="L360" s="45"/>
      <c r="M360" s="235"/>
      <c r="N360" s="236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133</v>
      </c>
      <c r="AU360" s="18" t="s">
        <v>86</v>
      </c>
    </row>
    <row r="361" s="13" customFormat="1">
      <c r="A361" s="13"/>
      <c r="B361" s="237"/>
      <c r="C361" s="238"/>
      <c r="D361" s="239" t="s">
        <v>135</v>
      </c>
      <c r="E361" s="240" t="s">
        <v>1</v>
      </c>
      <c r="F361" s="241" t="s">
        <v>136</v>
      </c>
      <c r="G361" s="238"/>
      <c r="H361" s="240" t="s">
        <v>1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7" t="s">
        <v>135</v>
      </c>
      <c r="AU361" s="247" t="s">
        <v>86</v>
      </c>
      <c r="AV361" s="13" t="s">
        <v>84</v>
      </c>
      <c r="AW361" s="13" t="s">
        <v>32</v>
      </c>
      <c r="AX361" s="13" t="s">
        <v>76</v>
      </c>
      <c r="AY361" s="247" t="s">
        <v>124</v>
      </c>
    </row>
    <row r="362" s="13" customFormat="1">
      <c r="A362" s="13"/>
      <c r="B362" s="237"/>
      <c r="C362" s="238"/>
      <c r="D362" s="239" t="s">
        <v>135</v>
      </c>
      <c r="E362" s="240" t="s">
        <v>1</v>
      </c>
      <c r="F362" s="241" t="s">
        <v>137</v>
      </c>
      <c r="G362" s="238"/>
      <c r="H362" s="240" t="s">
        <v>1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7" t="s">
        <v>135</v>
      </c>
      <c r="AU362" s="247" t="s">
        <v>86</v>
      </c>
      <c r="AV362" s="13" t="s">
        <v>84</v>
      </c>
      <c r="AW362" s="13" t="s">
        <v>32</v>
      </c>
      <c r="AX362" s="13" t="s">
        <v>76</v>
      </c>
      <c r="AY362" s="247" t="s">
        <v>124</v>
      </c>
    </row>
    <row r="363" s="13" customFormat="1">
      <c r="A363" s="13"/>
      <c r="B363" s="237"/>
      <c r="C363" s="238"/>
      <c r="D363" s="239" t="s">
        <v>135</v>
      </c>
      <c r="E363" s="240" t="s">
        <v>1</v>
      </c>
      <c r="F363" s="241" t="s">
        <v>138</v>
      </c>
      <c r="G363" s="238"/>
      <c r="H363" s="240" t="s">
        <v>1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7" t="s">
        <v>135</v>
      </c>
      <c r="AU363" s="247" t="s">
        <v>86</v>
      </c>
      <c r="AV363" s="13" t="s">
        <v>84</v>
      </c>
      <c r="AW363" s="13" t="s">
        <v>32</v>
      </c>
      <c r="AX363" s="13" t="s">
        <v>76</v>
      </c>
      <c r="AY363" s="247" t="s">
        <v>124</v>
      </c>
    </row>
    <row r="364" s="13" customFormat="1">
      <c r="A364" s="13"/>
      <c r="B364" s="237"/>
      <c r="C364" s="238"/>
      <c r="D364" s="239" t="s">
        <v>135</v>
      </c>
      <c r="E364" s="240" t="s">
        <v>1</v>
      </c>
      <c r="F364" s="241" t="s">
        <v>281</v>
      </c>
      <c r="G364" s="238"/>
      <c r="H364" s="240" t="s">
        <v>1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7" t="s">
        <v>135</v>
      </c>
      <c r="AU364" s="247" t="s">
        <v>86</v>
      </c>
      <c r="AV364" s="13" t="s">
        <v>84</v>
      </c>
      <c r="AW364" s="13" t="s">
        <v>32</v>
      </c>
      <c r="AX364" s="13" t="s">
        <v>76</v>
      </c>
      <c r="AY364" s="247" t="s">
        <v>124</v>
      </c>
    </row>
    <row r="365" s="14" customFormat="1">
      <c r="A365" s="14"/>
      <c r="B365" s="248"/>
      <c r="C365" s="249"/>
      <c r="D365" s="239" t="s">
        <v>135</v>
      </c>
      <c r="E365" s="250" t="s">
        <v>1</v>
      </c>
      <c r="F365" s="251" t="s">
        <v>294</v>
      </c>
      <c r="G365" s="249"/>
      <c r="H365" s="252">
        <v>15.974</v>
      </c>
      <c r="I365" s="253"/>
      <c r="J365" s="249"/>
      <c r="K365" s="249"/>
      <c r="L365" s="254"/>
      <c r="M365" s="255"/>
      <c r="N365" s="256"/>
      <c r="O365" s="256"/>
      <c r="P365" s="256"/>
      <c r="Q365" s="256"/>
      <c r="R365" s="256"/>
      <c r="S365" s="256"/>
      <c r="T365" s="25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8" t="s">
        <v>135</v>
      </c>
      <c r="AU365" s="258" t="s">
        <v>86</v>
      </c>
      <c r="AV365" s="14" t="s">
        <v>86</v>
      </c>
      <c r="AW365" s="14" t="s">
        <v>32</v>
      </c>
      <c r="AX365" s="14" t="s">
        <v>76</v>
      </c>
      <c r="AY365" s="258" t="s">
        <v>124</v>
      </c>
    </row>
    <row r="366" s="15" customFormat="1">
      <c r="A366" s="15"/>
      <c r="B366" s="259"/>
      <c r="C366" s="260"/>
      <c r="D366" s="239" t="s">
        <v>135</v>
      </c>
      <c r="E366" s="261" t="s">
        <v>1</v>
      </c>
      <c r="F366" s="262" t="s">
        <v>140</v>
      </c>
      <c r="G366" s="260"/>
      <c r="H366" s="263">
        <v>15.974</v>
      </c>
      <c r="I366" s="264"/>
      <c r="J366" s="260"/>
      <c r="K366" s="260"/>
      <c r="L366" s="265"/>
      <c r="M366" s="266"/>
      <c r="N366" s="267"/>
      <c r="O366" s="267"/>
      <c r="P366" s="267"/>
      <c r="Q366" s="267"/>
      <c r="R366" s="267"/>
      <c r="S366" s="267"/>
      <c r="T366" s="268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9" t="s">
        <v>135</v>
      </c>
      <c r="AU366" s="269" t="s">
        <v>86</v>
      </c>
      <c r="AV366" s="15" t="s">
        <v>131</v>
      </c>
      <c r="AW366" s="15" t="s">
        <v>32</v>
      </c>
      <c r="AX366" s="15" t="s">
        <v>84</v>
      </c>
      <c r="AY366" s="269" t="s">
        <v>124</v>
      </c>
    </row>
    <row r="367" s="12" customFormat="1" ht="22.8" customHeight="1">
      <c r="A367" s="12"/>
      <c r="B367" s="203"/>
      <c r="C367" s="204"/>
      <c r="D367" s="205" t="s">
        <v>75</v>
      </c>
      <c r="E367" s="217" t="s">
        <v>247</v>
      </c>
      <c r="F367" s="217" t="s">
        <v>295</v>
      </c>
      <c r="G367" s="204"/>
      <c r="H367" s="204"/>
      <c r="I367" s="207"/>
      <c r="J367" s="218">
        <f>BK367</f>
        <v>0</v>
      </c>
      <c r="K367" s="204"/>
      <c r="L367" s="209"/>
      <c r="M367" s="210"/>
      <c r="N367" s="211"/>
      <c r="O367" s="211"/>
      <c r="P367" s="212">
        <f>SUM(P368:P427)</f>
        <v>0</v>
      </c>
      <c r="Q367" s="211"/>
      <c r="R367" s="212">
        <f>SUM(R368:R427)</f>
        <v>10.824999999999999</v>
      </c>
      <c r="S367" s="211"/>
      <c r="T367" s="213">
        <f>SUM(T368:T427)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4" t="s">
        <v>84</v>
      </c>
      <c r="AT367" s="215" t="s">
        <v>75</v>
      </c>
      <c r="AU367" s="215" t="s">
        <v>84</v>
      </c>
      <c r="AY367" s="214" t="s">
        <v>124</v>
      </c>
      <c r="BK367" s="216">
        <f>SUM(BK368:BK427)</f>
        <v>0</v>
      </c>
    </row>
    <row r="368" s="2" customFormat="1" ht="36" customHeight="1">
      <c r="A368" s="39"/>
      <c r="B368" s="40"/>
      <c r="C368" s="219" t="s">
        <v>296</v>
      </c>
      <c r="D368" s="219" t="s">
        <v>126</v>
      </c>
      <c r="E368" s="220" t="s">
        <v>297</v>
      </c>
      <c r="F368" s="221" t="s">
        <v>298</v>
      </c>
      <c r="G368" s="222" t="s">
        <v>299</v>
      </c>
      <c r="H368" s="223">
        <v>195.30000000000001</v>
      </c>
      <c r="I368" s="224"/>
      <c r="J368" s="225">
        <f>ROUND(I368*H368,2)</f>
        <v>0</v>
      </c>
      <c r="K368" s="221" t="s">
        <v>130</v>
      </c>
      <c r="L368" s="45"/>
      <c r="M368" s="226" t="s">
        <v>1</v>
      </c>
      <c r="N368" s="227" t="s">
        <v>41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131</v>
      </c>
      <c r="AT368" s="230" t="s">
        <v>126</v>
      </c>
      <c r="AU368" s="230" t="s">
        <v>86</v>
      </c>
      <c r="AY368" s="18" t="s">
        <v>124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84</v>
      </c>
      <c r="BK368" s="231">
        <f>ROUND(I368*H368,2)</f>
        <v>0</v>
      </c>
      <c r="BL368" s="18" t="s">
        <v>131</v>
      </c>
      <c r="BM368" s="230" t="s">
        <v>300</v>
      </c>
    </row>
    <row r="369" s="2" customFormat="1">
      <c r="A369" s="39"/>
      <c r="B369" s="40"/>
      <c r="C369" s="41"/>
      <c r="D369" s="232" t="s">
        <v>133</v>
      </c>
      <c r="E369" s="41"/>
      <c r="F369" s="233" t="s">
        <v>301</v>
      </c>
      <c r="G369" s="41"/>
      <c r="H369" s="41"/>
      <c r="I369" s="234"/>
      <c r="J369" s="41"/>
      <c r="K369" s="41"/>
      <c r="L369" s="45"/>
      <c r="M369" s="235"/>
      <c r="N369" s="236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133</v>
      </c>
      <c r="AU369" s="18" t="s">
        <v>86</v>
      </c>
    </row>
    <row r="370" s="14" customFormat="1">
      <c r="A370" s="14"/>
      <c r="B370" s="248"/>
      <c r="C370" s="249"/>
      <c r="D370" s="239" t="s">
        <v>135</v>
      </c>
      <c r="E370" s="250" t="s">
        <v>1</v>
      </c>
      <c r="F370" s="251" t="s">
        <v>302</v>
      </c>
      <c r="G370" s="249"/>
      <c r="H370" s="252">
        <v>81.676000000000002</v>
      </c>
      <c r="I370" s="253"/>
      <c r="J370" s="249"/>
      <c r="K370" s="249"/>
      <c r="L370" s="254"/>
      <c r="M370" s="255"/>
      <c r="N370" s="256"/>
      <c r="O370" s="256"/>
      <c r="P370" s="256"/>
      <c r="Q370" s="256"/>
      <c r="R370" s="256"/>
      <c r="S370" s="256"/>
      <c r="T370" s="25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8" t="s">
        <v>135</v>
      </c>
      <c r="AU370" s="258" t="s">
        <v>86</v>
      </c>
      <c r="AV370" s="14" t="s">
        <v>86</v>
      </c>
      <c r="AW370" s="14" t="s">
        <v>32</v>
      </c>
      <c r="AX370" s="14" t="s">
        <v>76</v>
      </c>
      <c r="AY370" s="258" t="s">
        <v>124</v>
      </c>
    </row>
    <row r="371" s="14" customFormat="1">
      <c r="A371" s="14"/>
      <c r="B371" s="248"/>
      <c r="C371" s="249"/>
      <c r="D371" s="239" t="s">
        <v>135</v>
      </c>
      <c r="E371" s="250" t="s">
        <v>1</v>
      </c>
      <c r="F371" s="251" t="s">
        <v>303</v>
      </c>
      <c r="G371" s="249"/>
      <c r="H371" s="252">
        <v>15.974</v>
      </c>
      <c r="I371" s="253"/>
      <c r="J371" s="249"/>
      <c r="K371" s="249"/>
      <c r="L371" s="254"/>
      <c r="M371" s="255"/>
      <c r="N371" s="256"/>
      <c r="O371" s="256"/>
      <c r="P371" s="256"/>
      <c r="Q371" s="256"/>
      <c r="R371" s="256"/>
      <c r="S371" s="256"/>
      <c r="T371" s="25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8" t="s">
        <v>135</v>
      </c>
      <c r="AU371" s="258" t="s">
        <v>86</v>
      </c>
      <c r="AV371" s="14" t="s">
        <v>86</v>
      </c>
      <c r="AW371" s="14" t="s">
        <v>32</v>
      </c>
      <c r="AX371" s="14" t="s">
        <v>76</v>
      </c>
      <c r="AY371" s="258" t="s">
        <v>124</v>
      </c>
    </row>
    <row r="372" s="15" customFormat="1">
      <c r="A372" s="15"/>
      <c r="B372" s="259"/>
      <c r="C372" s="260"/>
      <c r="D372" s="239" t="s">
        <v>135</v>
      </c>
      <c r="E372" s="261" t="s">
        <v>1</v>
      </c>
      <c r="F372" s="262" t="s">
        <v>140</v>
      </c>
      <c r="G372" s="260"/>
      <c r="H372" s="263">
        <v>97.650000000000006</v>
      </c>
      <c r="I372" s="264"/>
      <c r="J372" s="260"/>
      <c r="K372" s="260"/>
      <c r="L372" s="265"/>
      <c r="M372" s="266"/>
      <c r="N372" s="267"/>
      <c r="O372" s="267"/>
      <c r="P372" s="267"/>
      <c r="Q372" s="267"/>
      <c r="R372" s="267"/>
      <c r="S372" s="267"/>
      <c r="T372" s="268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9" t="s">
        <v>135</v>
      </c>
      <c r="AU372" s="269" t="s">
        <v>86</v>
      </c>
      <c r="AV372" s="15" t="s">
        <v>131</v>
      </c>
      <c r="AW372" s="15" t="s">
        <v>32</v>
      </c>
      <c r="AX372" s="15" t="s">
        <v>84</v>
      </c>
      <c r="AY372" s="269" t="s">
        <v>124</v>
      </c>
    </row>
    <row r="373" s="14" customFormat="1">
      <c r="A373" s="14"/>
      <c r="B373" s="248"/>
      <c r="C373" s="249"/>
      <c r="D373" s="239" t="s">
        <v>135</v>
      </c>
      <c r="E373" s="249"/>
      <c r="F373" s="251" t="s">
        <v>304</v>
      </c>
      <c r="G373" s="249"/>
      <c r="H373" s="252">
        <v>195.30000000000001</v>
      </c>
      <c r="I373" s="253"/>
      <c r="J373" s="249"/>
      <c r="K373" s="249"/>
      <c r="L373" s="254"/>
      <c r="M373" s="255"/>
      <c r="N373" s="256"/>
      <c r="O373" s="256"/>
      <c r="P373" s="256"/>
      <c r="Q373" s="256"/>
      <c r="R373" s="256"/>
      <c r="S373" s="256"/>
      <c r="T373" s="25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8" t="s">
        <v>135</v>
      </c>
      <c r="AU373" s="258" t="s">
        <v>86</v>
      </c>
      <c r="AV373" s="14" t="s">
        <v>86</v>
      </c>
      <c r="AW373" s="14" t="s">
        <v>4</v>
      </c>
      <c r="AX373" s="14" t="s">
        <v>84</v>
      </c>
      <c r="AY373" s="258" t="s">
        <v>124</v>
      </c>
    </row>
    <row r="374" s="2" customFormat="1" ht="16.5" customHeight="1">
      <c r="A374" s="39"/>
      <c r="B374" s="40"/>
      <c r="C374" s="219" t="s">
        <v>305</v>
      </c>
      <c r="D374" s="219" t="s">
        <v>126</v>
      </c>
      <c r="E374" s="220" t="s">
        <v>306</v>
      </c>
      <c r="F374" s="221" t="s">
        <v>307</v>
      </c>
      <c r="G374" s="222" t="s">
        <v>145</v>
      </c>
      <c r="H374" s="223">
        <v>193.94800000000001</v>
      </c>
      <c r="I374" s="224"/>
      <c r="J374" s="225">
        <f>ROUND(I374*H374,2)</f>
        <v>0</v>
      </c>
      <c r="K374" s="221" t="s">
        <v>130</v>
      </c>
      <c r="L374" s="45"/>
      <c r="M374" s="226" t="s">
        <v>1</v>
      </c>
      <c r="N374" s="227" t="s">
        <v>41</v>
      </c>
      <c r="O374" s="92"/>
      <c r="P374" s="228">
        <f>O374*H374</f>
        <v>0</v>
      </c>
      <c r="Q374" s="228">
        <v>0</v>
      </c>
      <c r="R374" s="228">
        <f>Q374*H374</f>
        <v>0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131</v>
      </c>
      <c r="AT374" s="230" t="s">
        <v>126</v>
      </c>
      <c r="AU374" s="230" t="s">
        <v>86</v>
      </c>
      <c r="AY374" s="18" t="s">
        <v>124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84</v>
      </c>
      <c r="BK374" s="231">
        <f>ROUND(I374*H374,2)</f>
        <v>0</v>
      </c>
      <c r="BL374" s="18" t="s">
        <v>131</v>
      </c>
      <c r="BM374" s="230" t="s">
        <v>308</v>
      </c>
    </row>
    <row r="375" s="2" customFormat="1">
      <c r="A375" s="39"/>
      <c r="B375" s="40"/>
      <c r="C375" s="41"/>
      <c r="D375" s="232" t="s">
        <v>133</v>
      </c>
      <c r="E375" s="41"/>
      <c r="F375" s="233" t="s">
        <v>309</v>
      </c>
      <c r="G375" s="41"/>
      <c r="H375" s="41"/>
      <c r="I375" s="234"/>
      <c r="J375" s="41"/>
      <c r="K375" s="41"/>
      <c r="L375" s="45"/>
      <c r="M375" s="235"/>
      <c r="N375" s="236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133</v>
      </c>
      <c r="AU375" s="18" t="s">
        <v>86</v>
      </c>
    </row>
    <row r="376" s="13" customFormat="1">
      <c r="A376" s="13"/>
      <c r="B376" s="237"/>
      <c r="C376" s="238"/>
      <c r="D376" s="239" t="s">
        <v>135</v>
      </c>
      <c r="E376" s="240" t="s">
        <v>1</v>
      </c>
      <c r="F376" s="241" t="s">
        <v>136</v>
      </c>
      <c r="G376" s="238"/>
      <c r="H376" s="240" t="s">
        <v>1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7" t="s">
        <v>135</v>
      </c>
      <c r="AU376" s="247" t="s">
        <v>86</v>
      </c>
      <c r="AV376" s="13" t="s">
        <v>84</v>
      </c>
      <c r="AW376" s="13" t="s">
        <v>32</v>
      </c>
      <c r="AX376" s="13" t="s">
        <v>76</v>
      </c>
      <c r="AY376" s="247" t="s">
        <v>124</v>
      </c>
    </row>
    <row r="377" s="13" customFormat="1">
      <c r="A377" s="13"/>
      <c r="B377" s="237"/>
      <c r="C377" s="238"/>
      <c r="D377" s="239" t="s">
        <v>135</v>
      </c>
      <c r="E377" s="240" t="s">
        <v>1</v>
      </c>
      <c r="F377" s="241" t="s">
        <v>137</v>
      </c>
      <c r="G377" s="238"/>
      <c r="H377" s="240" t="s">
        <v>1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135</v>
      </c>
      <c r="AU377" s="247" t="s">
        <v>86</v>
      </c>
      <c r="AV377" s="13" t="s">
        <v>84</v>
      </c>
      <c r="AW377" s="13" t="s">
        <v>32</v>
      </c>
      <c r="AX377" s="13" t="s">
        <v>76</v>
      </c>
      <c r="AY377" s="247" t="s">
        <v>124</v>
      </c>
    </row>
    <row r="378" s="13" customFormat="1">
      <c r="A378" s="13"/>
      <c r="B378" s="237"/>
      <c r="C378" s="238"/>
      <c r="D378" s="239" t="s">
        <v>135</v>
      </c>
      <c r="E378" s="240" t="s">
        <v>1</v>
      </c>
      <c r="F378" s="241" t="s">
        <v>138</v>
      </c>
      <c r="G378" s="238"/>
      <c r="H378" s="240" t="s">
        <v>1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7" t="s">
        <v>135</v>
      </c>
      <c r="AU378" s="247" t="s">
        <v>86</v>
      </c>
      <c r="AV378" s="13" t="s">
        <v>84</v>
      </c>
      <c r="AW378" s="13" t="s">
        <v>32</v>
      </c>
      <c r="AX378" s="13" t="s">
        <v>76</v>
      </c>
      <c r="AY378" s="247" t="s">
        <v>124</v>
      </c>
    </row>
    <row r="379" s="13" customFormat="1">
      <c r="A379" s="13"/>
      <c r="B379" s="237"/>
      <c r="C379" s="238"/>
      <c r="D379" s="239" t="s">
        <v>135</v>
      </c>
      <c r="E379" s="240" t="s">
        <v>1</v>
      </c>
      <c r="F379" s="241" t="s">
        <v>235</v>
      </c>
      <c r="G379" s="238"/>
      <c r="H379" s="240" t="s">
        <v>1</v>
      </c>
      <c r="I379" s="242"/>
      <c r="J379" s="238"/>
      <c r="K379" s="238"/>
      <c r="L379" s="243"/>
      <c r="M379" s="244"/>
      <c r="N379" s="245"/>
      <c r="O379" s="245"/>
      <c r="P379" s="245"/>
      <c r="Q379" s="245"/>
      <c r="R379" s="245"/>
      <c r="S379" s="245"/>
      <c r="T379" s="24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7" t="s">
        <v>135</v>
      </c>
      <c r="AU379" s="247" t="s">
        <v>86</v>
      </c>
      <c r="AV379" s="13" t="s">
        <v>84</v>
      </c>
      <c r="AW379" s="13" t="s">
        <v>32</v>
      </c>
      <c r="AX379" s="13" t="s">
        <v>76</v>
      </c>
      <c r="AY379" s="247" t="s">
        <v>124</v>
      </c>
    </row>
    <row r="380" s="14" customFormat="1">
      <c r="A380" s="14"/>
      <c r="B380" s="248"/>
      <c r="C380" s="249"/>
      <c r="D380" s="239" t="s">
        <v>135</v>
      </c>
      <c r="E380" s="250" t="s">
        <v>1</v>
      </c>
      <c r="F380" s="251" t="s">
        <v>236</v>
      </c>
      <c r="G380" s="249"/>
      <c r="H380" s="252">
        <v>8.8499999999999996</v>
      </c>
      <c r="I380" s="253"/>
      <c r="J380" s="249"/>
      <c r="K380" s="249"/>
      <c r="L380" s="254"/>
      <c r="M380" s="255"/>
      <c r="N380" s="256"/>
      <c r="O380" s="256"/>
      <c r="P380" s="256"/>
      <c r="Q380" s="256"/>
      <c r="R380" s="256"/>
      <c r="S380" s="256"/>
      <c r="T380" s="25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8" t="s">
        <v>135</v>
      </c>
      <c r="AU380" s="258" t="s">
        <v>86</v>
      </c>
      <c r="AV380" s="14" t="s">
        <v>86</v>
      </c>
      <c r="AW380" s="14" t="s">
        <v>32</v>
      </c>
      <c r="AX380" s="14" t="s">
        <v>76</v>
      </c>
      <c r="AY380" s="258" t="s">
        <v>124</v>
      </c>
    </row>
    <row r="381" s="14" customFormat="1">
      <c r="A381" s="14"/>
      <c r="B381" s="248"/>
      <c r="C381" s="249"/>
      <c r="D381" s="239" t="s">
        <v>135</v>
      </c>
      <c r="E381" s="250" t="s">
        <v>1</v>
      </c>
      <c r="F381" s="251" t="s">
        <v>310</v>
      </c>
      <c r="G381" s="249"/>
      <c r="H381" s="252">
        <v>79.111000000000004</v>
      </c>
      <c r="I381" s="253"/>
      <c r="J381" s="249"/>
      <c r="K381" s="249"/>
      <c r="L381" s="254"/>
      <c r="M381" s="255"/>
      <c r="N381" s="256"/>
      <c r="O381" s="256"/>
      <c r="P381" s="256"/>
      <c r="Q381" s="256"/>
      <c r="R381" s="256"/>
      <c r="S381" s="256"/>
      <c r="T381" s="25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8" t="s">
        <v>135</v>
      </c>
      <c r="AU381" s="258" t="s">
        <v>86</v>
      </c>
      <c r="AV381" s="14" t="s">
        <v>86</v>
      </c>
      <c r="AW381" s="14" t="s">
        <v>32</v>
      </c>
      <c r="AX381" s="14" t="s">
        <v>76</v>
      </c>
      <c r="AY381" s="258" t="s">
        <v>124</v>
      </c>
    </row>
    <row r="382" s="14" customFormat="1">
      <c r="A382" s="14"/>
      <c r="B382" s="248"/>
      <c r="C382" s="249"/>
      <c r="D382" s="239" t="s">
        <v>135</v>
      </c>
      <c r="E382" s="250" t="s">
        <v>1</v>
      </c>
      <c r="F382" s="251" t="s">
        <v>311</v>
      </c>
      <c r="G382" s="249"/>
      <c r="H382" s="252">
        <v>90.013000000000005</v>
      </c>
      <c r="I382" s="253"/>
      <c r="J382" s="249"/>
      <c r="K382" s="249"/>
      <c r="L382" s="254"/>
      <c r="M382" s="255"/>
      <c r="N382" s="256"/>
      <c r="O382" s="256"/>
      <c r="P382" s="256"/>
      <c r="Q382" s="256"/>
      <c r="R382" s="256"/>
      <c r="S382" s="256"/>
      <c r="T382" s="25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8" t="s">
        <v>135</v>
      </c>
      <c r="AU382" s="258" t="s">
        <v>86</v>
      </c>
      <c r="AV382" s="14" t="s">
        <v>86</v>
      </c>
      <c r="AW382" s="14" t="s">
        <v>32</v>
      </c>
      <c r="AX382" s="14" t="s">
        <v>76</v>
      </c>
      <c r="AY382" s="258" t="s">
        <v>124</v>
      </c>
    </row>
    <row r="383" s="14" customFormat="1">
      <c r="A383" s="14"/>
      <c r="B383" s="248"/>
      <c r="C383" s="249"/>
      <c r="D383" s="239" t="s">
        <v>135</v>
      </c>
      <c r="E383" s="250" t="s">
        <v>1</v>
      </c>
      <c r="F383" s="251" t="s">
        <v>312</v>
      </c>
      <c r="G383" s="249"/>
      <c r="H383" s="252">
        <v>15.974</v>
      </c>
      <c r="I383" s="253"/>
      <c r="J383" s="249"/>
      <c r="K383" s="249"/>
      <c r="L383" s="254"/>
      <c r="M383" s="255"/>
      <c r="N383" s="256"/>
      <c r="O383" s="256"/>
      <c r="P383" s="256"/>
      <c r="Q383" s="256"/>
      <c r="R383" s="256"/>
      <c r="S383" s="256"/>
      <c r="T383" s="25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8" t="s">
        <v>135</v>
      </c>
      <c r="AU383" s="258" t="s">
        <v>86</v>
      </c>
      <c r="AV383" s="14" t="s">
        <v>86</v>
      </c>
      <c r="AW383" s="14" t="s">
        <v>32</v>
      </c>
      <c r="AX383" s="14" t="s">
        <v>76</v>
      </c>
      <c r="AY383" s="258" t="s">
        <v>124</v>
      </c>
    </row>
    <row r="384" s="15" customFormat="1">
      <c r="A384" s="15"/>
      <c r="B384" s="259"/>
      <c r="C384" s="260"/>
      <c r="D384" s="239" t="s">
        <v>135</v>
      </c>
      <c r="E384" s="261" t="s">
        <v>1</v>
      </c>
      <c r="F384" s="262" t="s">
        <v>140</v>
      </c>
      <c r="G384" s="260"/>
      <c r="H384" s="263">
        <v>193.94800000000001</v>
      </c>
      <c r="I384" s="264"/>
      <c r="J384" s="260"/>
      <c r="K384" s="260"/>
      <c r="L384" s="265"/>
      <c r="M384" s="266"/>
      <c r="N384" s="267"/>
      <c r="O384" s="267"/>
      <c r="P384" s="267"/>
      <c r="Q384" s="267"/>
      <c r="R384" s="267"/>
      <c r="S384" s="267"/>
      <c r="T384" s="268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9" t="s">
        <v>135</v>
      </c>
      <c r="AU384" s="269" t="s">
        <v>86</v>
      </c>
      <c r="AV384" s="15" t="s">
        <v>131</v>
      </c>
      <c r="AW384" s="15" t="s">
        <v>32</v>
      </c>
      <c r="AX384" s="15" t="s">
        <v>84</v>
      </c>
      <c r="AY384" s="269" t="s">
        <v>124</v>
      </c>
    </row>
    <row r="385" s="2" customFormat="1" ht="26.4" customHeight="1">
      <c r="A385" s="39"/>
      <c r="B385" s="40"/>
      <c r="C385" s="219" t="s">
        <v>313</v>
      </c>
      <c r="D385" s="219" t="s">
        <v>126</v>
      </c>
      <c r="E385" s="220" t="s">
        <v>314</v>
      </c>
      <c r="F385" s="221" t="s">
        <v>315</v>
      </c>
      <c r="G385" s="222" t="s">
        <v>145</v>
      </c>
      <c r="H385" s="223">
        <v>18.100000000000001</v>
      </c>
      <c r="I385" s="224"/>
      <c r="J385" s="225">
        <f>ROUND(I385*H385,2)</f>
        <v>0</v>
      </c>
      <c r="K385" s="221" t="s">
        <v>130</v>
      </c>
      <c r="L385" s="45"/>
      <c r="M385" s="226" t="s">
        <v>1</v>
      </c>
      <c r="N385" s="227" t="s">
        <v>41</v>
      </c>
      <c r="O385" s="92"/>
      <c r="P385" s="228">
        <f>O385*H385</f>
        <v>0</v>
      </c>
      <c r="Q385" s="228">
        <v>0</v>
      </c>
      <c r="R385" s="228">
        <f>Q385*H385</f>
        <v>0</v>
      </c>
      <c r="S385" s="228">
        <v>0</v>
      </c>
      <c r="T385" s="22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0" t="s">
        <v>131</v>
      </c>
      <c r="AT385" s="230" t="s">
        <v>126</v>
      </c>
      <c r="AU385" s="230" t="s">
        <v>86</v>
      </c>
      <c r="AY385" s="18" t="s">
        <v>124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8" t="s">
        <v>84</v>
      </c>
      <c r="BK385" s="231">
        <f>ROUND(I385*H385,2)</f>
        <v>0</v>
      </c>
      <c r="BL385" s="18" t="s">
        <v>131</v>
      </c>
      <c r="BM385" s="230" t="s">
        <v>316</v>
      </c>
    </row>
    <row r="386" s="2" customFormat="1">
      <c r="A386" s="39"/>
      <c r="B386" s="40"/>
      <c r="C386" s="41"/>
      <c r="D386" s="232" t="s">
        <v>133</v>
      </c>
      <c r="E386" s="41"/>
      <c r="F386" s="233" t="s">
        <v>317</v>
      </c>
      <c r="G386" s="41"/>
      <c r="H386" s="41"/>
      <c r="I386" s="234"/>
      <c r="J386" s="41"/>
      <c r="K386" s="41"/>
      <c r="L386" s="45"/>
      <c r="M386" s="235"/>
      <c r="N386" s="236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133</v>
      </c>
      <c r="AU386" s="18" t="s">
        <v>86</v>
      </c>
    </row>
    <row r="387" s="13" customFormat="1">
      <c r="A387" s="13"/>
      <c r="B387" s="237"/>
      <c r="C387" s="238"/>
      <c r="D387" s="239" t="s">
        <v>135</v>
      </c>
      <c r="E387" s="240" t="s">
        <v>1</v>
      </c>
      <c r="F387" s="241" t="s">
        <v>136</v>
      </c>
      <c r="G387" s="238"/>
      <c r="H387" s="240" t="s">
        <v>1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7" t="s">
        <v>135</v>
      </c>
      <c r="AU387" s="247" t="s">
        <v>86</v>
      </c>
      <c r="AV387" s="13" t="s">
        <v>84</v>
      </c>
      <c r="AW387" s="13" t="s">
        <v>32</v>
      </c>
      <c r="AX387" s="13" t="s">
        <v>76</v>
      </c>
      <c r="AY387" s="247" t="s">
        <v>124</v>
      </c>
    </row>
    <row r="388" s="13" customFormat="1">
      <c r="A388" s="13"/>
      <c r="B388" s="237"/>
      <c r="C388" s="238"/>
      <c r="D388" s="239" t="s">
        <v>135</v>
      </c>
      <c r="E388" s="240" t="s">
        <v>1</v>
      </c>
      <c r="F388" s="241" t="s">
        <v>137</v>
      </c>
      <c r="G388" s="238"/>
      <c r="H388" s="240" t="s">
        <v>1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135</v>
      </c>
      <c r="AU388" s="247" t="s">
        <v>86</v>
      </c>
      <c r="AV388" s="13" t="s">
        <v>84</v>
      </c>
      <c r="AW388" s="13" t="s">
        <v>32</v>
      </c>
      <c r="AX388" s="13" t="s">
        <v>76</v>
      </c>
      <c r="AY388" s="247" t="s">
        <v>124</v>
      </c>
    </row>
    <row r="389" s="13" customFormat="1">
      <c r="A389" s="13"/>
      <c r="B389" s="237"/>
      <c r="C389" s="238"/>
      <c r="D389" s="239" t="s">
        <v>135</v>
      </c>
      <c r="E389" s="240" t="s">
        <v>1</v>
      </c>
      <c r="F389" s="241" t="s">
        <v>138</v>
      </c>
      <c r="G389" s="238"/>
      <c r="H389" s="240" t="s">
        <v>1</v>
      </c>
      <c r="I389" s="242"/>
      <c r="J389" s="238"/>
      <c r="K389" s="238"/>
      <c r="L389" s="243"/>
      <c r="M389" s="244"/>
      <c r="N389" s="245"/>
      <c r="O389" s="245"/>
      <c r="P389" s="245"/>
      <c r="Q389" s="245"/>
      <c r="R389" s="245"/>
      <c r="S389" s="245"/>
      <c r="T389" s="24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7" t="s">
        <v>135</v>
      </c>
      <c r="AU389" s="247" t="s">
        <v>86</v>
      </c>
      <c r="AV389" s="13" t="s">
        <v>84</v>
      </c>
      <c r="AW389" s="13" t="s">
        <v>32</v>
      </c>
      <c r="AX389" s="13" t="s">
        <v>76</v>
      </c>
      <c r="AY389" s="247" t="s">
        <v>124</v>
      </c>
    </row>
    <row r="390" s="14" customFormat="1">
      <c r="A390" s="14"/>
      <c r="B390" s="248"/>
      <c r="C390" s="249"/>
      <c r="D390" s="239" t="s">
        <v>135</v>
      </c>
      <c r="E390" s="250" t="s">
        <v>1</v>
      </c>
      <c r="F390" s="251" t="s">
        <v>318</v>
      </c>
      <c r="G390" s="249"/>
      <c r="H390" s="252">
        <v>1.3100000000000001</v>
      </c>
      <c r="I390" s="253"/>
      <c r="J390" s="249"/>
      <c r="K390" s="249"/>
      <c r="L390" s="254"/>
      <c r="M390" s="255"/>
      <c r="N390" s="256"/>
      <c r="O390" s="256"/>
      <c r="P390" s="256"/>
      <c r="Q390" s="256"/>
      <c r="R390" s="256"/>
      <c r="S390" s="256"/>
      <c r="T390" s="25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8" t="s">
        <v>135</v>
      </c>
      <c r="AU390" s="258" t="s">
        <v>86</v>
      </c>
      <c r="AV390" s="14" t="s">
        <v>86</v>
      </c>
      <c r="AW390" s="14" t="s">
        <v>32</v>
      </c>
      <c r="AX390" s="14" t="s">
        <v>76</v>
      </c>
      <c r="AY390" s="258" t="s">
        <v>124</v>
      </c>
    </row>
    <row r="391" s="14" customFormat="1">
      <c r="A391" s="14"/>
      <c r="B391" s="248"/>
      <c r="C391" s="249"/>
      <c r="D391" s="239" t="s">
        <v>135</v>
      </c>
      <c r="E391" s="250" t="s">
        <v>1</v>
      </c>
      <c r="F391" s="251" t="s">
        <v>182</v>
      </c>
      <c r="G391" s="249"/>
      <c r="H391" s="252">
        <v>1.1000000000000001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8" t="s">
        <v>135</v>
      </c>
      <c r="AU391" s="258" t="s">
        <v>86</v>
      </c>
      <c r="AV391" s="14" t="s">
        <v>86</v>
      </c>
      <c r="AW391" s="14" t="s">
        <v>32</v>
      </c>
      <c r="AX391" s="14" t="s">
        <v>76</v>
      </c>
      <c r="AY391" s="258" t="s">
        <v>124</v>
      </c>
    </row>
    <row r="392" s="14" customFormat="1">
      <c r="A392" s="14"/>
      <c r="B392" s="248"/>
      <c r="C392" s="249"/>
      <c r="D392" s="239" t="s">
        <v>135</v>
      </c>
      <c r="E392" s="250" t="s">
        <v>1</v>
      </c>
      <c r="F392" s="251" t="s">
        <v>319</v>
      </c>
      <c r="G392" s="249"/>
      <c r="H392" s="252">
        <v>0.82499999999999996</v>
      </c>
      <c r="I392" s="253"/>
      <c r="J392" s="249"/>
      <c r="K392" s="249"/>
      <c r="L392" s="254"/>
      <c r="M392" s="255"/>
      <c r="N392" s="256"/>
      <c r="O392" s="256"/>
      <c r="P392" s="256"/>
      <c r="Q392" s="256"/>
      <c r="R392" s="256"/>
      <c r="S392" s="256"/>
      <c r="T392" s="25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8" t="s">
        <v>135</v>
      </c>
      <c r="AU392" s="258" t="s">
        <v>86</v>
      </c>
      <c r="AV392" s="14" t="s">
        <v>86</v>
      </c>
      <c r="AW392" s="14" t="s">
        <v>32</v>
      </c>
      <c r="AX392" s="14" t="s">
        <v>76</v>
      </c>
      <c r="AY392" s="258" t="s">
        <v>124</v>
      </c>
    </row>
    <row r="393" s="14" customFormat="1">
      <c r="A393" s="14"/>
      <c r="B393" s="248"/>
      <c r="C393" s="249"/>
      <c r="D393" s="239" t="s">
        <v>135</v>
      </c>
      <c r="E393" s="250" t="s">
        <v>1</v>
      </c>
      <c r="F393" s="251" t="s">
        <v>320</v>
      </c>
      <c r="G393" s="249"/>
      <c r="H393" s="252">
        <v>5.1740000000000004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135</v>
      </c>
      <c r="AU393" s="258" t="s">
        <v>86</v>
      </c>
      <c r="AV393" s="14" t="s">
        <v>86</v>
      </c>
      <c r="AW393" s="14" t="s">
        <v>32</v>
      </c>
      <c r="AX393" s="14" t="s">
        <v>76</v>
      </c>
      <c r="AY393" s="258" t="s">
        <v>124</v>
      </c>
    </row>
    <row r="394" s="14" customFormat="1">
      <c r="A394" s="14"/>
      <c r="B394" s="248"/>
      <c r="C394" s="249"/>
      <c r="D394" s="239" t="s">
        <v>135</v>
      </c>
      <c r="E394" s="250" t="s">
        <v>1</v>
      </c>
      <c r="F394" s="251" t="s">
        <v>321</v>
      </c>
      <c r="G394" s="249"/>
      <c r="H394" s="252">
        <v>4.6529999999999996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8" t="s">
        <v>135</v>
      </c>
      <c r="AU394" s="258" t="s">
        <v>86</v>
      </c>
      <c r="AV394" s="14" t="s">
        <v>86</v>
      </c>
      <c r="AW394" s="14" t="s">
        <v>32</v>
      </c>
      <c r="AX394" s="14" t="s">
        <v>76</v>
      </c>
      <c r="AY394" s="258" t="s">
        <v>124</v>
      </c>
    </row>
    <row r="395" s="14" customFormat="1">
      <c r="A395" s="14"/>
      <c r="B395" s="248"/>
      <c r="C395" s="249"/>
      <c r="D395" s="239" t="s">
        <v>135</v>
      </c>
      <c r="E395" s="250" t="s">
        <v>1</v>
      </c>
      <c r="F395" s="251" t="s">
        <v>322</v>
      </c>
      <c r="G395" s="249"/>
      <c r="H395" s="252">
        <v>5.0380000000000003</v>
      </c>
      <c r="I395" s="253"/>
      <c r="J395" s="249"/>
      <c r="K395" s="249"/>
      <c r="L395" s="254"/>
      <c r="M395" s="255"/>
      <c r="N395" s="256"/>
      <c r="O395" s="256"/>
      <c r="P395" s="256"/>
      <c r="Q395" s="256"/>
      <c r="R395" s="256"/>
      <c r="S395" s="256"/>
      <c r="T395" s="25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8" t="s">
        <v>135</v>
      </c>
      <c r="AU395" s="258" t="s">
        <v>86</v>
      </c>
      <c r="AV395" s="14" t="s">
        <v>86</v>
      </c>
      <c r="AW395" s="14" t="s">
        <v>32</v>
      </c>
      <c r="AX395" s="14" t="s">
        <v>76</v>
      </c>
      <c r="AY395" s="258" t="s">
        <v>124</v>
      </c>
    </row>
    <row r="396" s="15" customFormat="1">
      <c r="A396" s="15"/>
      <c r="B396" s="259"/>
      <c r="C396" s="260"/>
      <c r="D396" s="239" t="s">
        <v>135</v>
      </c>
      <c r="E396" s="261" t="s">
        <v>1</v>
      </c>
      <c r="F396" s="262" t="s">
        <v>140</v>
      </c>
      <c r="G396" s="260"/>
      <c r="H396" s="263">
        <v>18.100000000000001</v>
      </c>
      <c r="I396" s="264"/>
      <c r="J396" s="260"/>
      <c r="K396" s="260"/>
      <c r="L396" s="265"/>
      <c r="M396" s="266"/>
      <c r="N396" s="267"/>
      <c r="O396" s="267"/>
      <c r="P396" s="267"/>
      <c r="Q396" s="267"/>
      <c r="R396" s="267"/>
      <c r="S396" s="267"/>
      <c r="T396" s="268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9" t="s">
        <v>135</v>
      </c>
      <c r="AU396" s="269" t="s">
        <v>86</v>
      </c>
      <c r="AV396" s="15" t="s">
        <v>131</v>
      </c>
      <c r="AW396" s="15" t="s">
        <v>32</v>
      </c>
      <c r="AX396" s="15" t="s">
        <v>84</v>
      </c>
      <c r="AY396" s="269" t="s">
        <v>124</v>
      </c>
    </row>
    <row r="397" s="2" customFormat="1" ht="26.4" customHeight="1">
      <c r="A397" s="39"/>
      <c r="B397" s="40"/>
      <c r="C397" s="219" t="s">
        <v>323</v>
      </c>
      <c r="D397" s="219" t="s">
        <v>126</v>
      </c>
      <c r="E397" s="220" t="s">
        <v>324</v>
      </c>
      <c r="F397" s="221" t="s">
        <v>325</v>
      </c>
      <c r="G397" s="222" t="s">
        <v>145</v>
      </c>
      <c r="H397" s="223">
        <v>3.73</v>
      </c>
      <c r="I397" s="224"/>
      <c r="J397" s="225">
        <f>ROUND(I397*H397,2)</f>
        <v>0</v>
      </c>
      <c r="K397" s="221" t="s">
        <v>130</v>
      </c>
      <c r="L397" s="45"/>
      <c r="M397" s="226" t="s">
        <v>1</v>
      </c>
      <c r="N397" s="227" t="s">
        <v>41</v>
      </c>
      <c r="O397" s="92"/>
      <c r="P397" s="228">
        <f>O397*H397</f>
        <v>0</v>
      </c>
      <c r="Q397" s="228">
        <v>0</v>
      </c>
      <c r="R397" s="228">
        <f>Q397*H397</f>
        <v>0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131</v>
      </c>
      <c r="AT397" s="230" t="s">
        <v>126</v>
      </c>
      <c r="AU397" s="230" t="s">
        <v>86</v>
      </c>
      <c r="AY397" s="18" t="s">
        <v>124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84</v>
      </c>
      <c r="BK397" s="231">
        <f>ROUND(I397*H397,2)</f>
        <v>0</v>
      </c>
      <c r="BL397" s="18" t="s">
        <v>131</v>
      </c>
      <c r="BM397" s="230" t="s">
        <v>326</v>
      </c>
    </row>
    <row r="398" s="2" customFormat="1">
      <c r="A398" s="39"/>
      <c r="B398" s="40"/>
      <c r="C398" s="41"/>
      <c r="D398" s="232" t="s">
        <v>133</v>
      </c>
      <c r="E398" s="41"/>
      <c r="F398" s="233" t="s">
        <v>327</v>
      </c>
      <c r="G398" s="41"/>
      <c r="H398" s="41"/>
      <c r="I398" s="234"/>
      <c r="J398" s="41"/>
      <c r="K398" s="41"/>
      <c r="L398" s="45"/>
      <c r="M398" s="235"/>
      <c r="N398" s="236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133</v>
      </c>
      <c r="AU398" s="18" t="s">
        <v>86</v>
      </c>
    </row>
    <row r="399" s="2" customFormat="1" ht="16.5" customHeight="1">
      <c r="A399" s="39"/>
      <c r="B399" s="40"/>
      <c r="C399" s="281" t="s">
        <v>328</v>
      </c>
      <c r="D399" s="281" t="s">
        <v>329</v>
      </c>
      <c r="E399" s="282" t="s">
        <v>330</v>
      </c>
      <c r="F399" s="283" t="s">
        <v>331</v>
      </c>
      <c r="G399" s="284" t="s">
        <v>299</v>
      </c>
      <c r="H399" s="285">
        <v>7.46</v>
      </c>
      <c r="I399" s="286"/>
      <c r="J399" s="287">
        <f>ROUND(I399*H399,2)</f>
        <v>0</v>
      </c>
      <c r="K399" s="283" t="s">
        <v>130</v>
      </c>
      <c r="L399" s="288"/>
      <c r="M399" s="289" t="s">
        <v>1</v>
      </c>
      <c r="N399" s="290" t="s">
        <v>41</v>
      </c>
      <c r="O399" s="92"/>
      <c r="P399" s="228">
        <f>O399*H399</f>
        <v>0</v>
      </c>
      <c r="Q399" s="228">
        <v>1</v>
      </c>
      <c r="R399" s="228">
        <f>Q399*H399</f>
        <v>7.46</v>
      </c>
      <c r="S399" s="228">
        <v>0</v>
      </c>
      <c r="T399" s="229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0" t="s">
        <v>188</v>
      </c>
      <c r="AT399" s="230" t="s">
        <v>329</v>
      </c>
      <c r="AU399" s="230" t="s">
        <v>86</v>
      </c>
      <c r="AY399" s="18" t="s">
        <v>124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8" t="s">
        <v>84</v>
      </c>
      <c r="BK399" s="231">
        <f>ROUND(I399*H399,2)</f>
        <v>0</v>
      </c>
      <c r="BL399" s="18" t="s">
        <v>131</v>
      </c>
      <c r="BM399" s="230" t="s">
        <v>332</v>
      </c>
    </row>
    <row r="400" s="13" customFormat="1">
      <c r="A400" s="13"/>
      <c r="B400" s="237"/>
      <c r="C400" s="238"/>
      <c r="D400" s="239" t="s">
        <v>135</v>
      </c>
      <c r="E400" s="240" t="s">
        <v>1</v>
      </c>
      <c r="F400" s="241" t="s">
        <v>136</v>
      </c>
      <c r="G400" s="238"/>
      <c r="H400" s="240" t="s">
        <v>1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7" t="s">
        <v>135</v>
      </c>
      <c r="AU400" s="247" t="s">
        <v>86</v>
      </c>
      <c r="AV400" s="13" t="s">
        <v>84</v>
      </c>
      <c r="AW400" s="13" t="s">
        <v>32</v>
      </c>
      <c r="AX400" s="13" t="s">
        <v>76</v>
      </c>
      <c r="AY400" s="247" t="s">
        <v>124</v>
      </c>
    </row>
    <row r="401" s="13" customFormat="1">
      <c r="A401" s="13"/>
      <c r="B401" s="237"/>
      <c r="C401" s="238"/>
      <c r="D401" s="239" t="s">
        <v>135</v>
      </c>
      <c r="E401" s="240" t="s">
        <v>1</v>
      </c>
      <c r="F401" s="241" t="s">
        <v>137</v>
      </c>
      <c r="G401" s="238"/>
      <c r="H401" s="240" t="s">
        <v>1</v>
      </c>
      <c r="I401" s="242"/>
      <c r="J401" s="238"/>
      <c r="K401" s="238"/>
      <c r="L401" s="243"/>
      <c r="M401" s="244"/>
      <c r="N401" s="245"/>
      <c r="O401" s="245"/>
      <c r="P401" s="245"/>
      <c r="Q401" s="245"/>
      <c r="R401" s="245"/>
      <c r="S401" s="245"/>
      <c r="T401" s="24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7" t="s">
        <v>135</v>
      </c>
      <c r="AU401" s="247" t="s">
        <v>86</v>
      </c>
      <c r="AV401" s="13" t="s">
        <v>84</v>
      </c>
      <c r="AW401" s="13" t="s">
        <v>32</v>
      </c>
      <c r="AX401" s="13" t="s">
        <v>76</v>
      </c>
      <c r="AY401" s="247" t="s">
        <v>124</v>
      </c>
    </row>
    <row r="402" s="13" customFormat="1">
      <c r="A402" s="13"/>
      <c r="B402" s="237"/>
      <c r="C402" s="238"/>
      <c r="D402" s="239" t="s">
        <v>135</v>
      </c>
      <c r="E402" s="240" t="s">
        <v>1</v>
      </c>
      <c r="F402" s="241" t="s">
        <v>138</v>
      </c>
      <c r="G402" s="238"/>
      <c r="H402" s="240" t="s">
        <v>1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7" t="s">
        <v>135</v>
      </c>
      <c r="AU402" s="247" t="s">
        <v>86</v>
      </c>
      <c r="AV402" s="13" t="s">
        <v>84</v>
      </c>
      <c r="AW402" s="13" t="s">
        <v>32</v>
      </c>
      <c r="AX402" s="13" t="s">
        <v>76</v>
      </c>
      <c r="AY402" s="247" t="s">
        <v>124</v>
      </c>
    </row>
    <row r="403" s="13" customFormat="1">
      <c r="A403" s="13"/>
      <c r="B403" s="237"/>
      <c r="C403" s="238"/>
      <c r="D403" s="239" t="s">
        <v>135</v>
      </c>
      <c r="E403" s="240" t="s">
        <v>1</v>
      </c>
      <c r="F403" s="241" t="s">
        <v>333</v>
      </c>
      <c r="G403" s="238"/>
      <c r="H403" s="240" t="s">
        <v>1</v>
      </c>
      <c r="I403" s="242"/>
      <c r="J403" s="238"/>
      <c r="K403" s="238"/>
      <c r="L403" s="243"/>
      <c r="M403" s="244"/>
      <c r="N403" s="245"/>
      <c r="O403" s="245"/>
      <c r="P403" s="245"/>
      <c r="Q403" s="245"/>
      <c r="R403" s="245"/>
      <c r="S403" s="245"/>
      <c r="T403" s="24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7" t="s">
        <v>135</v>
      </c>
      <c r="AU403" s="247" t="s">
        <v>86</v>
      </c>
      <c r="AV403" s="13" t="s">
        <v>84</v>
      </c>
      <c r="AW403" s="13" t="s">
        <v>32</v>
      </c>
      <c r="AX403" s="13" t="s">
        <v>76</v>
      </c>
      <c r="AY403" s="247" t="s">
        <v>124</v>
      </c>
    </row>
    <row r="404" s="13" customFormat="1">
      <c r="A404" s="13"/>
      <c r="B404" s="237"/>
      <c r="C404" s="238"/>
      <c r="D404" s="239" t="s">
        <v>135</v>
      </c>
      <c r="E404" s="240" t="s">
        <v>1</v>
      </c>
      <c r="F404" s="241" t="s">
        <v>138</v>
      </c>
      <c r="G404" s="238"/>
      <c r="H404" s="240" t="s">
        <v>1</v>
      </c>
      <c r="I404" s="242"/>
      <c r="J404" s="238"/>
      <c r="K404" s="238"/>
      <c r="L404" s="243"/>
      <c r="M404" s="244"/>
      <c r="N404" s="245"/>
      <c r="O404" s="245"/>
      <c r="P404" s="245"/>
      <c r="Q404" s="245"/>
      <c r="R404" s="245"/>
      <c r="S404" s="245"/>
      <c r="T404" s="24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7" t="s">
        <v>135</v>
      </c>
      <c r="AU404" s="247" t="s">
        <v>86</v>
      </c>
      <c r="AV404" s="13" t="s">
        <v>84</v>
      </c>
      <c r="AW404" s="13" t="s">
        <v>32</v>
      </c>
      <c r="AX404" s="13" t="s">
        <v>76</v>
      </c>
      <c r="AY404" s="247" t="s">
        <v>124</v>
      </c>
    </row>
    <row r="405" s="14" customFormat="1">
      <c r="A405" s="14"/>
      <c r="B405" s="248"/>
      <c r="C405" s="249"/>
      <c r="D405" s="239" t="s">
        <v>135</v>
      </c>
      <c r="E405" s="250" t="s">
        <v>1</v>
      </c>
      <c r="F405" s="251" t="s">
        <v>334</v>
      </c>
      <c r="G405" s="249"/>
      <c r="H405" s="252">
        <v>0.41299999999999998</v>
      </c>
      <c r="I405" s="253"/>
      <c r="J405" s="249"/>
      <c r="K405" s="249"/>
      <c r="L405" s="254"/>
      <c r="M405" s="255"/>
      <c r="N405" s="256"/>
      <c r="O405" s="256"/>
      <c r="P405" s="256"/>
      <c r="Q405" s="256"/>
      <c r="R405" s="256"/>
      <c r="S405" s="256"/>
      <c r="T405" s="25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8" t="s">
        <v>135</v>
      </c>
      <c r="AU405" s="258" t="s">
        <v>86</v>
      </c>
      <c r="AV405" s="14" t="s">
        <v>86</v>
      </c>
      <c r="AW405" s="14" t="s">
        <v>32</v>
      </c>
      <c r="AX405" s="14" t="s">
        <v>76</v>
      </c>
      <c r="AY405" s="258" t="s">
        <v>124</v>
      </c>
    </row>
    <row r="406" s="14" customFormat="1">
      <c r="A406" s="14"/>
      <c r="B406" s="248"/>
      <c r="C406" s="249"/>
      <c r="D406" s="239" t="s">
        <v>135</v>
      </c>
      <c r="E406" s="250" t="s">
        <v>1</v>
      </c>
      <c r="F406" s="251" t="s">
        <v>335</v>
      </c>
      <c r="G406" s="249"/>
      <c r="H406" s="252">
        <v>0.20599999999999999</v>
      </c>
      <c r="I406" s="253"/>
      <c r="J406" s="249"/>
      <c r="K406" s="249"/>
      <c r="L406" s="254"/>
      <c r="M406" s="255"/>
      <c r="N406" s="256"/>
      <c r="O406" s="256"/>
      <c r="P406" s="256"/>
      <c r="Q406" s="256"/>
      <c r="R406" s="256"/>
      <c r="S406" s="256"/>
      <c r="T406" s="25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8" t="s">
        <v>135</v>
      </c>
      <c r="AU406" s="258" t="s">
        <v>86</v>
      </c>
      <c r="AV406" s="14" t="s">
        <v>86</v>
      </c>
      <c r="AW406" s="14" t="s">
        <v>32</v>
      </c>
      <c r="AX406" s="14" t="s">
        <v>76</v>
      </c>
      <c r="AY406" s="258" t="s">
        <v>124</v>
      </c>
    </row>
    <row r="407" s="14" customFormat="1">
      <c r="A407" s="14"/>
      <c r="B407" s="248"/>
      <c r="C407" s="249"/>
      <c r="D407" s="239" t="s">
        <v>135</v>
      </c>
      <c r="E407" s="250" t="s">
        <v>1</v>
      </c>
      <c r="F407" s="251" t="s">
        <v>336</v>
      </c>
      <c r="G407" s="249"/>
      <c r="H407" s="252">
        <v>0.20599999999999999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8" t="s">
        <v>135</v>
      </c>
      <c r="AU407" s="258" t="s">
        <v>86</v>
      </c>
      <c r="AV407" s="14" t="s">
        <v>86</v>
      </c>
      <c r="AW407" s="14" t="s">
        <v>32</v>
      </c>
      <c r="AX407" s="14" t="s">
        <v>76</v>
      </c>
      <c r="AY407" s="258" t="s">
        <v>124</v>
      </c>
    </row>
    <row r="408" s="14" customFormat="1">
      <c r="A408" s="14"/>
      <c r="B408" s="248"/>
      <c r="C408" s="249"/>
      <c r="D408" s="239" t="s">
        <v>135</v>
      </c>
      <c r="E408" s="250" t="s">
        <v>1</v>
      </c>
      <c r="F408" s="251" t="s">
        <v>337</v>
      </c>
      <c r="G408" s="249"/>
      <c r="H408" s="252">
        <v>1.089</v>
      </c>
      <c r="I408" s="253"/>
      <c r="J408" s="249"/>
      <c r="K408" s="249"/>
      <c r="L408" s="254"/>
      <c r="M408" s="255"/>
      <c r="N408" s="256"/>
      <c r="O408" s="256"/>
      <c r="P408" s="256"/>
      <c r="Q408" s="256"/>
      <c r="R408" s="256"/>
      <c r="S408" s="256"/>
      <c r="T408" s="257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8" t="s">
        <v>135</v>
      </c>
      <c r="AU408" s="258" t="s">
        <v>86</v>
      </c>
      <c r="AV408" s="14" t="s">
        <v>86</v>
      </c>
      <c r="AW408" s="14" t="s">
        <v>32</v>
      </c>
      <c r="AX408" s="14" t="s">
        <v>76</v>
      </c>
      <c r="AY408" s="258" t="s">
        <v>124</v>
      </c>
    </row>
    <row r="409" s="14" customFormat="1">
      <c r="A409" s="14"/>
      <c r="B409" s="248"/>
      <c r="C409" s="249"/>
      <c r="D409" s="239" t="s">
        <v>135</v>
      </c>
      <c r="E409" s="250" t="s">
        <v>1</v>
      </c>
      <c r="F409" s="251" t="s">
        <v>338</v>
      </c>
      <c r="G409" s="249"/>
      <c r="H409" s="252">
        <v>0.90800000000000003</v>
      </c>
      <c r="I409" s="253"/>
      <c r="J409" s="249"/>
      <c r="K409" s="249"/>
      <c r="L409" s="254"/>
      <c r="M409" s="255"/>
      <c r="N409" s="256"/>
      <c r="O409" s="256"/>
      <c r="P409" s="256"/>
      <c r="Q409" s="256"/>
      <c r="R409" s="256"/>
      <c r="S409" s="256"/>
      <c r="T409" s="257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8" t="s">
        <v>135</v>
      </c>
      <c r="AU409" s="258" t="s">
        <v>86</v>
      </c>
      <c r="AV409" s="14" t="s">
        <v>86</v>
      </c>
      <c r="AW409" s="14" t="s">
        <v>32</v>
      </c>
      <c r="AX409" s="14" t="s">
        <v>76</v>
      </c>
      <c r="AY409" s="258" t="s">
        <v>124</v>
      </c>
    </row>
    <row r="410" s="14" customFormat="1">
      <c r="A410" s="14"/>
      <c r="B410" s="248"/>
      <c r="C410" s="249"/>
      <c r="D410" s="239" t="s">
        <v>135</v>
      </c>
      <c r="E410" s="250" t="s">
        <v>1</v>
      </c>
      <c r="F410" s="251" t="s">
        <v>339</v>
      </c>
      <c r="G410" s="249"/>
      <c r="H410" s="252">
        <v>0.90800000000000003</v>
      </c>
      <c r="I410" s="253"/>
      <c r="J410" s="249"/>
      <c r="K410" s="249"/>
      <c r="L410" s="254"/>
      <c r="M410" s="255"/>
      <c r="N410" s="256"/>
      <c r="O410" s="256"/>
      <c r="P410" s="256"/>
      <c r="Q410" s="256"/>
      <c r="R410" s="256"/>
      <c r="S410" s="256"/>
      <c r="T410" s="25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8" t="s">
        <v>135</v>
      </c>
      <c r="AU410" s="258" t="s">
        <v>86</v>
      </c>
      <c r="AV410" s="14" t="s">
        <v>86</v>
      </c>
      <c r="AW410" s="14" t="s">
        <v>32</v>
      </c>
      <c r="AX410" s="14" t="s">
        <v>76</v>
      </c>
      <c r="AY410" s="258" t="s">
        <v>124</v>
      </c>
    </row>
    <row r="411" s="15" customFormat="1">
      <c r="A411" s="15"/>
      <c r="B411" s="259"/>
      <c r="C411" s="260"/>
      <c r="D411" s="239" t="s">
        <v>135</v>
      </c>
      <c r="E411" s="261" t="s">
        <v>1</v>
      </c>
      <c r="F411" s="262" t="s">
        <v>140</v>
      </c>
      <c r="G411" s="260"/>
      <c r="H411" s="263">
        <v>3.73</v>
      </c>
      <c r="I411" s="264"/>
      <c r="J411" s="260"/>
      <c r="K411" s="260"/>
      <c r="L411" s="265"/>
      <c r="M411" s="266"/>
      <c r="N411" s="267"/>
      <c r="O411" s="267"/>
      <c r="P411" s="267"/>
      <c r="Q411" s="267"/>
      <c r="R411" s="267"/>
      <c r="S411" s="267"/>
      <c r="T411" s="268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9" t="s">
        <v>135</v>
      </c>
      <c r="AU411" s="269" t="s">
        <v>86</v>
      </c>
      <c r="AV411" s="15" t="s">
        <v>131</v>
      </c>
      <c r="AW411" s="15" t="s">
        <v>32</v>
      </c>
      <c r="AX411" s="15" t="s">
        <v>84</v>
      </c>
      <c r="AY411" s="269" t="s">
        <v>124</v>
      </c>
    </row>
    <row r="412" s="14" customFormat="1">
      <c r="A412" s="14"/>
      <c r="B412" s="248"/>
      <c r="C412" s="249"/>
      <c r="D412" s="239" t="s">
        <v>135</v>
      </c>
      <c r="E412" s="249"/>
      <c r="F412" s="251" t="s">
        <v>340</v>
      </c>
      <c r="G412" s="249"/>
      <c r="H412" s="252">
        <v>7.46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8" t="s">
        <v>135</v>
      </c>
      <c r="AU412" s="258" t="s">
        <v>86</v>
      </c>
      <c r="AV412" s="14" t="s">
        <v>86</v>
      </c>
      <c r="AW412" s="14" t="s">
        <v>4</v>
      </c>
      <c r="AX412" s="14" t="s">
        <v>84</v>
      </c>
      <c r="AY412" s="258" t="s">
        <v>124</v>
      </c>
    </row>
    <row r="413" s="2" customFormat="1" ht="36" customHeight="1">
      <c r="A413" s="39"/>
      <c r="B413" s="40"/>
      <c r="C413" s="219" t="s">
        <v>341</v>
      </c>
      <c r="D413" s="219" t="s">
        <v>126</v>
      </c>
      <c r="E413" s="220" t="s">
        <v>342</v>
      </c>
      <c r="F413" s="221" t="s">
        <v>343</v>
      </c>
      <c r="G413" s="222" t="s">
        <v>145</v>
      </c>
      <c r="H413" s="223">
        <v>80.260000000000005</v>
      </c>
      <c r="I413" s="224"/>
      <c r="J413" s="225">
        <f>ROUND(I413*H413,2)</f>
        <v>0</v>
      </c>
      <c r="K413" s="221" t="s">
        <v>130</v>
      </c>
      <c r="L413" s="45"/>
      <c r="M413" s="226" t="s">
        <v>1</v>
      </c>
      <c r="N413" s="227" t="s">
        <v>41</v>
      </c>
      <c r="O413" s="92"/>
      <c r="P413" s="228">
        <f>O413*H413</f>
        <v>0</v>
      </c>
      <c r="Q413" s="228">
        <v>0</v>
      </c>
      <c r="R413" s="228">
        <f>Q413*H413</f>
        <v>0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131</v>
      </c>
      <c r="AT413" s="230" t="s">
        <v>126</v>
      </c>
      <c r="AU413" s="230" t="s">
        <v>86</v>
      </c>
      <c r="AY413" s="18" t="s">
        <v>124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84</v>
      </c>
      <c r="BK413" s="231">
        <f>ROUND(I413*H413,2)</f>
        <v>0</v>
      </c>
      <c r="BL413" s="18" t="s">
        <v>131</v>
      </c>
      <c r="BM413" s="230" t="s">
        <v>344</v>
      </c>
    </row>
    <row r="414" s="2" customFormat="1">
      <c r="A414" s="39"/>
      <c r="B414" s="40"/>
      <c r="C414" s="41"/>
      <c r="D414" s="232" t="s">
        <v>133</v>
      </c>
      <c r="E414" s="41"/>
      <c r="F414" s="233" t="s">
        <v>345</v>
      </c>
      <c r="G414" s="41"/>
      <c r="H414" s="41"/>
      <c r="I414" s="234"/>
      <c r="J414" s="41"/>
      <c r="K414" s="41"/>
      <c r="L414" s="45"/>
      <c r="M414" s="235"/>
      <c r="N414" s="236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133</v>
      </c>
      <c r="AU414" s="18" t="s">
        <v>86</v>
      </c>
    </row>
    <row r="415" s="13" customFormat="1">
      <c r="A415" s="13"/>
      <c r="B415" s="237"/>
      <c r="C415" s="238"/>
      <c r="D415" s="239" t="s">
        <v>135</v>
      </c>
      <c r="E415" s="240" t="s">
        <v>1</v>
      </c>
      <c r="F415" s="241" t="s">
        <v>136</v>
      </c>
      <c r="G415" s="238"/>
      <c r="H415" s="240" t="s">
        <v>1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7" t="s">
        <v>135</v>
      </c>
      <c r="AU415" s="247" t="s">
        <v>86</v>
      </c>
      <c r="AV415" s="13" t="s">
        <v>84</v>
      </c>
      <c r="AW415" s="13" t="s">
        <v>32</v>
      </c>
      <c r="AX415" s="13" t="s">
        <v>76</v>
      </c>
      <c r="AY415" s="247" t="s">
        <v>124</v>
      </c>
    </row>
    <row r="416" s="13" customFormat="1">
      <c r="A416" s="13"/>
      <c r="B416" s="237"/>
      <c r="C416" s="238"/>
      <c r="D416" s="239" t="s">
        <v>135</v>
      </c>
      <c r="E416" s="240" t="s">
        <v>1</v>
      </c>
      <c r="F416" s="241" t="s">
        <v>137</v>
      </c>
      <c r="G416" s="238"/>
      <c r="H416" s="240" t="s">
        <v>1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7" t="s">
        <v>135</v>
      </c>
      <c r="AU416" s="247" t="s">
        <v>86</v>
      </c>
      <c r="AV416" s="13" t="s">
        <v>84</v>
      </c>
      <c r="AW416" s="13" t="s">
        <v>32</v>
      </c>
      <c r="AX416" s="13" t="s">
        <v>76</v>
      </c>
      <c r="AY416" s="247" t="s">
        <v>124</v>
      </c>
    </row>
    <row r="417" s="13" customFormat="1">
      <c r="A417" s="13"/>
      <c r="B417" s="237"/>
      <c r="C417" s="238"/>
      <c r="D417" s="239" t="s">
        <v>135</v>
      </c>
      <c r="E417" s="240" t="s">
        <v>1</v>
      </c>
      <c r="F417" s="241" t="s">
        <v>138</v>
      </c>
      <c r="G417" s="238"/>
      <c r="H417" s="240" t="s">
        <v>1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7" t="s">
        <v>135</v>
      </c>
      <c r="AU417" s="247" t="s">
        <v>86</v>
      </c>
      <c r="AV417" s="13" t="s">
        <v>84</v>
      </c>
      <c r="AW417" s="13" t="s">
        <v>32</v>
      </c>
      <c r="AX417" s="13" t="s">
        <v>76</v>
      </c>
      <c r="AY417" s="247" t="s">
        <v>124</v>
      </c>
    </row>
    <row r="418" s="13" customFormat="1">
      <c r="A418" s="13"/>
      <c r="B418" s="237"/>
      <c r="C418" s="238"/>
      <c r="D418" s="239" t="s">
        <v>135</v>
      </c>
      <c r="E418" s="240" t="s">
        <v>1</v>
      </c>
      <c r="F418" s="241" t="s">
        <v>239</v>
      </c>
      <c r="G418" s="238"/>
      <c r="H418" s="240" t="s">
        <v>1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135</v>
      </c>
      <c r="AU418" s="247" t="s">
        <v>86</v>
      </c>
      <c r="AV418" s="13" t="s">
        <v>84</v>
      </c>
      <c r="AW418" s="13" t="s">
        <v>32</v>
      </c>
      <c r="AX418" s="13" t="s">
        <v>76</v>
      </c>
      <c r="AY418" s="247" t="s">
        <v>124</v>
      </c>
    </row>
    <row r="419" s="14" customFormat="1">
      <c r="A419" s="14"/>
      <c r="B419" s="248"/>
      <c r="C419" s="249"/>
      <c r="D419" s="239" t="s">
        <v>135</v>
      </c>
      <c r="E419" s="250" t="s">
        <v>1</v>
      </c>
      <c r="F419" s="251" t="s">
        <v>346</v>
      </c>
      <c r="G419" s="249"/>
      <c r="H419" s="252">
        <v>69.861000000000004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8" t="s">
        <v>135</v>
      </c>
      <c r="AU419" s="258" t="s">
        <v>86</v>
      </c>
      <c r="AV419" s="14" t="s">
        <v>86</v>
      </c>
      <c r="AW419" s="14" t="s">
        <v>32</v>
      </c>
      <c r="AX419" s="14" t="s">
        <v>76</v>
      </c>
      <c r="AY419" s="258" t="s">
        <v>124</v>
      </c>
    </row>
    <row r="420" s="14" customFormat="1">
      <c r="A420" s="14"/>
      <c r="B420" s="248"/>
      <c r="C420" s="249"/>
      <c r="D420" s="239" t="s">
        <v>135</v>
      </c>
      <c r="E420" s="250" t="s">
        <v>1</v>
      </c>
      <c r="F420" s="251" t="s">
        <v>246</v>
      </c>
      <c r="G420" s="249"/>
      <c r="H420" s="252">
        <v>8.3369999999999997</v>
      </c>
      <c r="I420" s="253"/>
      <c r="J420" s="249"/>
      <c r="K420" s="249"/>
      <c r="L420" s="254"/>
      <c r="M420" s="255"/>
      <c r="N420" s="256"/>
      <c r="O420" s="256"/>
      <c r="P420" s="256"/>
      <c r="Q420" s="256"/>
      <c r="R420" s="256"/>
      <c r="S420" s="256"/>
      <c r="T420" s="25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8" t="s">
        <v>135</v>
      </c>
      <c r="AU420" s="258" t="s">
        <v>86</v>
      </c>
      <c r="AV420" s="14" t="s">
        <v>86</v>
      </c>
      <c r="AW420" s="14" t="s">
        <v>32</v>
      </c>
      <c r="AX420" s="14" t="s">
        <v>76</v>
      </c>
      <c r="AY420" s="258" t="s">
        <v>124</v>
      </c>
    </row>
    <row r="421" s="16" customFormat="1">
      <c r="A421" s="16"/>
      <c r="B421" s="270"/>
      <c r="C421" s="271"/>
      <c r="D421" s="239" t="s">
        <v>135</v>
      </c>
      <c r="E421" s="272" t="s">
        <v>1</v>
      </c>
      <c r="F421" s="273" t="s">
        <v>237</v>
      </c>
      <c r="G421" s="271"/>
      <c r="H421" s="274">
        <v>78.197999999999993</v>
      </c>
      <c r="I421" s="275"/>
      <c r="J421" s="271"/>
      <c r="K421" s="271"/>
      <c r="L421" s="276"/>
      <c r="M421" s="277"/>
      <c r="N421" s="278"/>
      <c r="O421" s="278"/>
      <c r="P421" s="278"/>
      <c r="Q421" s="278"/>
      <c r="R421" s="278"/>
      <c r="S421" s="278"/>
      <c r="T421" s="279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80" t="s">
        <v>135</v>
      </c>
      <c r="AU421" s="280" t="s">
        <v>86</v>
      </c>
      <c r="AV421" s="16" t="s">
        <v>153</v>
      </c>
      <c r="AW421" s="16" t="s">
        <v>32</v>
      </c>
      <c r="AX421" s="16" t="s">
        <v>76</v>
      </c>
      <c r="AY421" s="280" t="s">
        <v>124</v>
      </c>
    </row>
    <row r="422" s="13" customFormat="1">
      <c r="A422" s="13"/>
      <c r="B422" s="237"/>
      <c r="C422" s="238"/>
      <c r="D422" s="239" t="s">
        <v>135</v>
      </c>
      <c r="E422" s="240" t="s">
        <v>1</v>
      </c>
      <c r="F422" s="241" t="s">
        <v>347</v>
      </c>
      <c r="G422" s="238"/>
      <c r="H422" s="240" t="s">
        <v>1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7" t="s">
        <v>135</v>
      </c>
      <c r="AU422" s="247" t="s">
        <v>86</v>
      </c>
      <c r="AV422" s="13" t="s">
        <v>84</v>
      </c>
      <c r="AW422" s="13" t="s">
        <v>32</v>
      </c>
      <c r="AX422" s="13" t="s">
        <v>76</v>
      </c>
      <c r="AY422" s="247" t="s">
        <v>124</v>
      </c>
    </row>
    <row r="423" s="14" customFormat="1">
      <c r="A423" s="14"/>
      <c r="B423" s="248"/>
      <c r="C423" s="249"/>
      <c r="D423" s="239" t="s">
        <v>135</v>
      </c>
      <c r="E423" s="250" t="s">
        <v>1</v>
      </c>
      <c r="F423" s="251" t="s">
        <v>348</v>
      </c>
      <c r="G423" s="249"/>
      <c r="H423" s="252">
        <v>2.0619999999999998</v>
      </c>
      <c r="I423" s="253"/>
      <c r="J423" s="249"/>
      <c r="K423" s="249"/>
      <c r="L423" s="254"/>
      <c r="M423" s="255"/>
      <c r="N423" s="256"/>
      <c r="O423" s="256"/>
      <c r="P423" s="256"/>
      <c r="Q423" s="256"/>
      <c r="R423" s="256"/>
      <c r="S423" s="256"/>
      <c r="T423" s="25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8" t="s">
        <v>135</v>
      </c>
      <c r="AU423" s="258" t="s">
        <v>86</v>
      </c>
      <c r="AV423" s="14" t="s">
        <v>86</v>
      </c>
      <c r="AW423" s="14" t="s">
        <v>32</v>
      </c>
      <c r="AX423" s="14" t="s">
        <v>76</v>
      </c>
      <c r="AY423" s="258" t="s">
        <v>124</v>
      </c>
    </row>
    <row r="424" s="16" customFormat="1">
      <c r="A424" s="16"/>
      <c r="B424" s="270"/>
      <c r="C424" s="271"/>
      <c r="D424" s="239" t="s">
        <v>135</v>
      </c>
      <c r="E424" s="272" t="s">
        <v>1</v>
      </c>
      <c r="F424" s="273" t="s">
        <v>237</v>
      </c>
      <c r="G424" s="271"/>
      <c r="H424" s="274">
        <v>2.0619999999999998</v>
      </c>
      <c r="I424" s="275"/>
      <c r="J424" s="271"/>
      <c r="K424" s="271"/>
      <c r="L424" s="276"/>
      <c r="M424" s="277"/>
      <c r="N424" s="278"/>
      <c r="O424" s="278"/>
      <c r="P424" s="278"/>
      <c r="Q424" s="278"/>
      <c r="R424" s="278"/>
      <c r="S424" s="278"/>
      <c r="T424" s="279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80" t="s">
        <v>135</v>
      </c>
      <c r="AU424" s="280" t="s">
        <v>86</v>
      </c>
      <c r="AV424" s="16" t="s">
        <v>153</v>
      </c>
      <c r="AW424" s="16" t="s">
        <v>32</v>
      </c>
      <c r="AX424" s="16" t="s">
        <v>76</v>
      </c>
      <c r="AY424" s="280" t="s">
        <v>124</v>
      </c>
    </row>
    <row r="425" s="15" customFormat="1">
      <c r="A425" s="15"/>
      <c r="B425" s="259"/>
      <c r="C425" s="260"/>
      <c r="D425" s="239" t="s">
        <v>135</v>
      </c>
      <c r="E425" s="261" t="s">
        <v>1</v>
      </c>
      <c r="F425" s="262" t="s">
        <v>140</v>
      </c>
      <c r="G425" s="260"/>
      <c r="H425" s="263">
        <v>80.260000000000005</v>
      </c>
      <c r="I425" s="264"/>
      <c r="J425" s="260"/>
      <c r="K425" s="260"/>
      <c r="L425" s="265"/>
      <c r="M425" s="266"/>
      <c r="N425" s="267"/>
      <c r="O425" s="267"/>
      <c r="P425" s="267"/>
      <c r="Q425" s="267"/>
      <c r="R425" s="267"/>
      <c r="S425" s="267"/>
      <c r="T425" s="268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9" t="s">
        <v>135</v>
      </c>
      <c r="AU425" s="269" t="s">
        <v>86</v>
      </c>
      <c r="AV425" s="15" t="s">
        <v>131</v>
      </c>
      <c r="AW425" s="15" t="s">
        <v>32</v>
      </c>
      <c r="AX425" s="15" t="s">
        <v>84</v>
      </c>
      <c r="AY425" s="269" t="s">
        <v>124</v>
      </c>
    </row>
    <row r="426" s="2" customFormat="1" ht="16.5" customHeight="1">
      <c r="A426" s="39"/>
      <c r="B426" s="40"/>
      <c r="C426" s="281" t="s">
        <v>349</v>
      </c>
      <c r="D426" s="281" t="s">
        <v>329</v>
      </c>
      <c r="E426" s="282" t="s">
        <v>350</v>
      </c>
      <c r="F426" s="283" t="s">
        <v>351</v>
      </c>
      <c r="G426" s="284" t="s">
        <v>299</v>
      </c>
      <c r="H426" s="285">
        <v>3.3650000000000002</v>
      </c>
      <c r="I426" s="286"/>
      <c r="J426" s="287">
        <f>ROUND(I426*H426,2)</f>
        <v>0</v>
      </c>
      <c r="K426" s="283" t="s">
        <v>130</v>
      </c>
      <c r="L426" s="288"/>
      <c r="M426" s="289" t="s">
        <v>1</v>
      </c>
      <c r="N426" s="290" t="s">
        <v>41</v>
      </c>
      <c r="O426" s="92"/>
      <c r="P426" s="228">
        <f>O426*H426</f>
        <v>0</v>
      </c>
      <c r="Q426" s="228">
        <v>1</v>
      </c>
      <c r="R426" s="228">
        <f>Q426*H426</f>
        <v>3.3650000000000002</v>
      </c>
      <c r="S426" s="228">
        <v>0</v>
      </c>
      <c r="T426" s="229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0" t="s">
        <v>188</v>
      </c>
      <c r="AT426" s="230" t="s">
        <v>329</v>
      </c>
      <c r="AU426" s="230" t="s">
        <v>86</v>
      </c>
      <c r="AY426" s="18" t="s">
        <v>124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18" t="s">
        <v>84</v>
      </c>
      <c r="BK426" s="231">
        <f>ROUND(I426*H426,2)</f>
        <v>0</v>
      </c>
      <c r="BL426" s="18" t="s">
        <v>131</v>
      </c>
      <c r="BM426" s="230" t="s">
        <v>352</v>
      </c>
    </row>
    <row r="427" s="14" customFormat="1">
      <c r="A427" s="14"/>
      <c r="B427" s="248"/>
      <c r="C427" s="249"/>
      <c r="D427" s="239" t="s">
        <v>135</v>
      </c>
      <c r="E427" s="249"/>
      <c r="F427" s="251" t="s">
        <v>353</v>
      </c>
      <c r="G427" s="249"/>
      <c r="H427" s="252">
        <v>3.3650000000000002</v>
      </c>
      <c r="I427" s="253"/>
      <c r="J427" s="249"/>
      <c r="K427" s="249"/>
      <c r="L427" s="254"/>
      <c r="M427" s="255"/>
      <c r="N427" s="256"/>
      <c r="O427" s="256"/>
      <c r="P427" s="256"/>
      <c r="Q427" s="256"/>
      <c r="R427" s="256"/>
      <c r="S427" s="256"/>
      <c r="T427" s="25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8" t="s">
        <v>135</v>
      </c>
      <c r="AU427" s="258" t="s">
        <v>86</v>
      </c>
      <c r="AV427" s="14" t="s">
        <v>86</v>
      </c>
      <c r="AW427" s="14" t="s">
        <v>4</v>
      </c>
      <c r="AX427" s="14" t="s">
        <v>84</v>
      </c>
      <c r="AY427" s="258" t="s">
        <v>124</v>
      </c>
    </row>
    <row r="428" s="12" customFormat="1" ht="22.8" customHeight="1">
      <c r="A428" s="12"/>
      <c r="B428" s="203"/>
      <c r="C428" s="204"/>
      <c r="D428" s="205" t="s">
        <v>75</v>
      </c>
      <c r="E428" s="217" t="s">
        <v>253</v>
      </c>
      <c r="F428" s="217" t="s">
        <v>354</v>
      </c>
      <c r="G428" s="204"/>
      <c r="H428" s="204"/>
      <c r="I428" s="207"/>
      <c r="J428" s="218">
        <f>BK428</f>
        <v>0</v>
      </c>
      <c r="K428" s="204"/>
      <c r="L428" s="209"/>
      <c r="M428" s="210"/>
      <c r="N428" s="211"/>
      <c r="O428" s="211"/>
      <c r="P428" s="212">
        <f>SUM(P429:P480)</f>
        <v>0</v>
      </c>
      <c r="Q428" s="211"/>
      <c r="R428" s="212">
        <f>SUM(R429:R480)</f>
        <v>0.044000000000000004</v>
      </c>
      <c r="S428" s="211"/>
      <c r="T428" s="213">
        <f>SUM(T429:T480)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14" t="s">
        <v>84</v>
      </c>
      <c r="AT428" s="215" t="s">
        <v>75</v>
      </c>
      <c r="AU428" s="215" t="s">
        <v>84</v>
      </c>
      <c r="AY428" s="214" t="s">
        <v>124</v>
      </c>
      <c r="BK428" s="216">
        <f>SUM(BK429:BK480)</f>
        <v>0</v>
      </c>
    </row>
    <row r="429" s="2" customFormat="1" ht="36" customHeight="1">
      <c r="A429" s="39"/>
      <c r="B429" s="40"/>
      <c r="C429" s="219" t="s">
        <v>355</v>
      </c>
      <c r="D429" s="219" t="s">
        <v>126</v>
      </c>
      <c r="E429" s="220" t="s">
        <v>356</v>
      </c>
      <c r="F429" s="221" t="s">
        <v>357</v>
      </c>
      <c r="G429" s="222" t="s">
        <v>129</v>
      </c>
      <c r="H429" s="223">
        <v>88.5</v>
      </c>
      <c r="I429" s="224"/>
      <c r="J429" s="225">
        <f>ROUND(I429*H429,2)</f>
        <v>0</v>
      </c>
      <c r="K429" s="221" t="s">
        <v>130</v>
      </c>
      <c r="L429" s="45"/>
      <c r="M429" s="226" t="s">
        <v>1</v>
      </c>
      <c r="N429" s="227" t="s">
        <v>41</v>
      </c>
      <c r="O429" s="92"/>
      <c r="P429" s="228">
        <f>O429*H429</f>
        <v>0</v>
      </c>
      <c r="Q429" s="228">
        <v>0</v>
      </c>
      <c r="R429" s="228">
        <f>Q429*H429</f>
        <v>0</v>
      </c>
      <c r="S429" s="228">
        <v>0</v>
      </c>
      <c r="T429" s="229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0" t="s">
        <v>131</v>
      </c>
      <c r="AT429" s="230" t="s">
        <v>126</v>
      </c>
      <c r="AU429" s="230" t="s">
        <v>86</v>
      </c>
      <c r="AY429" s="18" t="s">
        <v>124</v>
      </c>
      <c r="BE429" s="231">
        <f>IF(N429="základní",J429,0)</f>
        <v>0</v>
      </c>
      <c r="BF429" s="231">
        <f>IF(N429="snížená",J429,0)</f>
        <v>0</v>
      </c>
      <c r="BG429" s="231">
        <f>IF(N429="zákl. přenesená",J429,0)</f>
        <v>0</v>
      </c>
      <c r="BH429" s="231">
        <f>IF(N429="sníž. přenesená",J429,0)</f>
        <v>0</v>
      </c>
      <c r="BI429" s="231">
        <f>IF(N429="nulová",J429,0)</f>
        <v>0</v>
      </c>
      <c r="BJ429" s="18" t="s">
        <v>84</v>
      </c>
      <c r="BK429" s="231">
        <f>ROUND(I429*H429,2)</f>
        <v>0</v>
      </c>
      <c r="BL429" s="18" t="s">
        <v>131</v>
      </c>
      <c r="BM429" s="230" t="s">
        <v>358</v>
      </c>
    </row>
    <row r="430" s="2" customFormat="1">
      <c r="A430" s="39"/>
      <c r="B430" s="40"/>
      <c r="C430" s="41"/>
      <c r="D430" s="232" t="s">
        <v>133</v>
      </c>
      <c r="E430" s="41"/>
      <c r="F430" s="233" t="s">
        <v>359</v>
      </c>
      <c r="G430" s="41"/>
      <c r="H430" s="41"/>
      <c r="I430" s="234"/>
      <c r="J430" s="41"/>
      <c r="K430" s="41"/>
      <c r="L430" s="45"/>
      <c r="M430" s="235"/>
      <c r="N430" s="236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133</v>
      </c>
      <c r="AU430" s="18" t="s">
        <v>86</v>
      </c>
    </row>
    <row r="431" s="13" customFormat="1">
      <c r="A431" s="13"/>
      <c r="B431" s="237"/>
      <c r="C431" s="238"/>
      <c r="D431" s="239" t="s">
        <v>135</v>
      </c>
      <c r="E431" s="240" t="s">
        <v>1</v>
      </c>
      <c r="F431" s="241" t="s">
        <v>136</v>
      </c>
      <c r="G431" s="238"/>
      <c r="H431" s="240" t="s">
        <v>1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135</v>
      </c>
      <c r="AU431" s="247" t="s">
        <v>86</v>
      </c>
      <c r="AV431" s="13" t="s">
        <v>84</v>
      </c>
      <c r="AW431" s="13" t="s">
        <v>32</v>
      </c>
      <c r="AX431" s="13" t="s">
        <v>76</v>
      </c>
      <c r="AY431" s="247" t="s">
        <v>124</v>
      </c>
    </row>
    <row r="432" s="13" customFormat="1">
      <c r="A432" s="13"/>
      <c r="B432" s="237"/>
      <c r="C432" s="238"/>
      <c r="D432" s="239" t="s">
        <v>135</v>
      </c>
      <c r="E432" s="240" t="s">
        <v>1</v>
      </c>
      <c r="F432" s="241" t="s">
        <v>137</v>
      </c>
      <c r="G432" s="238"/>
      <c r="H432" s="240" t="s">
        <v>1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7" t="s">
        <v>135</v>
      </c>
      <c r="AU432" s="247" t="s">
        <v>86</v>
      </c>
      <c r="AV432" s="13" t="s">
        <v>84</v>
      </c>
      <c r="AW432" s="13" t="s">
        <v>32</v>
      </c>
      <c r="AX432" s="13" t="s">
        <v>76</v>
      </c>
      <c r="AY432" s="247" t="s">
        <v>124</v>
      </c>
    </row>
    <row r="433" s="13" customFormat="1">
      <c r="A433" s="13"/>
      <c r="B433" s="237"/>
      <c r="C433" s="238"/>
      <c r="D433" s="239" t="s">
        <v>135</v>
      </c>
      <c r="E433" s="240" t="s">
        <v>1</v>
      </c>
      <c r="F433" s="241" t="s">
        <v>138</v>
      </c>
      <c r="G433" s="238"/>
      <c r="H433" s="240" t="s">
        <v>1</v>
      </c>
      <c r="I433" s="242"/>
      <c r="J433" s="238"/>
      <c r="K433" s="238"/>
      <c r="L433" s="243"/>
      <c r="M433" s="244"/>
      <c r="N433" s="245"/>
      <c r="O433" s="245"/>
      <c r="P433" s="245"/>
      <c r="Q433" s="245"/>
      <c r="R433" s="245"/>
      <c r="S433" s="245"/>
      <c r="T433" s="24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7" t="s">
        <v>135</v>
      </c>
      <c r="AU433" s="247" t="s">
        <v>86</v>
      </c>
      <c r="AV433" s="13" t="s">
        <v>84</v>
      </c>
      <c r="AW433" s="13" t="s">
        <v>32</v>
      </c>
      <c r="AX433" s="13" t="s">
        <v>76</v>
      </c>
      <c r="AY433" s="247" t="s">
        <v>124</v>
      </c>
    </row>
    <row r="434" s="14" customFormat="1">
      <c r="A434" s="14"/>
      <c r="B434" s="248"/>
      <c r="C434" s="249"/>
      <c r="D434" s="239" t="s">
        <v>135</v>
      </c>
      <c r="E434" s="250" t="s">
        <v>1</v>
      </c>
      <c r="F434" s="251" t="s">
        <v>360</v>
      </c>
      <c r="G434" s="249"/>
      <c r="H434" s="252">
        <v>88.5</v>
      </c>
      <c r="I434" s="253"/>
      <c r="J434" s="249"/>
      <c r="K434" s="249"/>
      <c r="L434" s="254"/>
      <c r="M434" s="255"/>
      <c r="N434" s="256"/>
      <c r="O434" s="256"/>
      <c r="P434" s="256"/>
      <c r="Q434" s="256"/>
      <c r="R434" s="256"/>
      <c r="S434" s="256"/>
      <c r="T434" s="25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8" t="s">
        <v>135</v>
      </c>
      <c r="AU434" s="258" t="s">
        <v>86</v>
      </c>
      <c r="AV434" s="14" t="s">
        <v>86</v>
      </c>
      <c r="AW434" s="14" t="s">
        <v>32</v>
      </c>
      <c r="AX434" s="14" t="s">
        <v>76</v>
      </c>
      <c r="AY434" s="258" t="s">
        <v>124</v>
      </c>
    </row>
    <row r="435" s="15" customFormat="1">
      <c r="A435" s="15"/>
      <c r="B435" s="259"/>
      <c r="C435" s="260"/>
      <c r="D435" s="239" t="s">
        <v>135</v>
      </c>
      <c r="E435" s="261" t="s">
        <v>1</v>
      </c>
      <c r="F435" s="262" t="s">
        <v>140</v>
      </c>
      <c r="G435" s="260"/>
      <c r="H435" s="263">
        <v>88.5</v>
      </c>
      <c r="I435" s="264"/>
      <c r="J435" s="260"/>
      <c r="K435" s="260"/>
      <c r="L435" s="265"/>
      <c r="M435" s="266"/>
      <c r="N435" s="267"/>
      <c r="O435" s="267"/>
      <c r="P435" s="267"/>
      <c r="Q435" s="267"/>
      <c r="R435" s="267"/>
      <c r="S435" s="267"/>
      <c r="T435" s="26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9" t="s">
        <v>135</v>
      </c>
      <c r="AU435" s="269" t="s">
        <v>86</v>
      </c>
      <c r="AV435" s="15" t="s">
        <v>131</v>
      </c>
      <c r="AW435" s="15" t="s">
        <v>32</v>
      </c>
      <c r="AX435" s="15" t="s">
        <v>84</v>
      </c>
      <c r="AY435" s="269" t="s">
        <v>124</v>
      </c>
    </row>
    <row r="436" s="2" customFormat="1" ht="26.4" customHeight="1">
      <c r="A436" s="39"/>
      <c r="B436" s="40"/>
      <c r="C436" s="219" t="s">
        <v>361</v>
      </c>
      <c r="D436" s="219" t="s">
        <v>126</v>
      </c>
      <c r="E436" s="220" t="s">
        <v>362</v>
      </c>
      <c r="F436" s="221" t="s">
        <v>363</v>
      </c>
      <c r="G436" s="222" t="s">
        <v>129</v>
      </c>
      <c r="H436" s="223">
        <v>100</v>
      </c>
      <c r="I436" s="224"/>
      <c r="J436" s="225">
        <f>ROUND(I436*H436,2)</f>
        <v>0</v>
      </c>
      <c r="K436" s="221" t="s">
        <v>130</v>
      </c>
      <c r="L436" s="45"/>
      <c r="M436" s="226" t="s">
        <v>1</v>
      </c>
      <c r="N436" s="227" t="s">
        <v>41</v>
      </c>
      <c r="O436" s="92"/>
      <c r="P436" s="228">
        <f>O436*H436</f>
        <v>0</v>
      </c>
      <c r="Q436" s="228">
        <v>0</v>
      </c>
      <c r="R436" s="228">
        <f>Q436*H436</f>
        <v>0</v>
      </c>
      <c r="S436" s="228">
        <v>0</v>
      </c>
      <c r="T436" s="22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0" t="s">
        <v>131</v>
      </c>
      <c r="AT436" s="230" t="s">
        <v>126</v>
      </c>
      <c r="AU436" s="230" t="s">
        <v>86</v>
      </c>
      <c r="AY436" s="18" t="s">
        <v>124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18" t="s">
        <v>84</v>
      </c>
      <c r="BK436" s="231">
        <f>ROUND(I436*H436,2)</f>
        <v>0</v>
      </c>
      <c r="BL436" s="18" t="s">
        <v>131</v>
      </c>
      <c r="BM436" s="230" t="s">
        <v>364</v>
      </c>
    </row>
    <row r="437" s="2" customFormat="1">
      <c r="A437" s="39"/>
      <c r="B437" s="40"/>
      <c r="C437" s="41"/>
      <c r="D437" s="232" t="s">
        <v>133</v>
      </c>
      <c r="E437" s="41"/>
      <c r="F437" s="233" t="s">
        <v>365</v>
      </c>
      <c r="G437" s="41"/>
      <c r="H437" s="41"/>
      <c r="I437" s="234"/>
      <c r="J437" s="41"/>
      <c r="K437" s="41"/>
      <c r="L437" s="45"/>
      <c r="M437" s="235"/>
      <c r="N437" s="236"/>
      <c r="O437" s="92"/>
      <c r="P437" s="92"/>
      <c r="Q437" s="92"/>
      <c r="R437" s="92"/>
      <c r="S437" s="92"/>
      <c r="T437" s="93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133</v>
      </c>
      <c r="AU437" s="18" t="s">
        <v>86</v>
      </c>
    </row>
    <row r="438" s="13" customFormat="1">
      <c r="A438" s="13"/>
      <c r="B438" s="237"/>
      <c r="C438" s="238"/>
      <c r="D438" s="239" t="s">
        <v>135</v>
      </c>
      <c r="E438" s="240" t="s">
        <v>1</v>
      </c>
      <c r="F438" s="241" t="s">
        <v>136</v>
      </c>
      <c r="G438" s="238"/>
      <c r="H438" s="240" t="s">
        <v>1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7" t="s">
        <v>135</v>
      </c>
      <c r="AU438" s="247" t="s">
        <v>86</v>
      </c>
      <c r="AV438" s="13" t="s">
        <v>84</v>
      </c>
      <c r="AW438" s="13" t="s">
        <v>32</v>
      </c>
      <c r="AX438" s="13" t="s">
        <v>76</v>
      </c>
      <c r="AY438" s="247" t="s">
        <v>124</v>
      </c>
    </row>
    <row r="439" s="13" customFormat="1">
      <c r="A439" s="13"/>
      <c r="B439" s="237"/>
      <c r="C439" s="238"/>
      <c r="D439" s="239" t="s">
        <v>135</v>
      </c>
      <c r="E439" s="240" t="s">
        <v>1</v>
      </c>
      <c r="F439" s="241" t="s">
        <v>137</v>
      </c>
      <c r="G439" s="238"/>
      <c r="H439" s="240" t="s">
        <v>1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7" t="s">
        <v>135</v>
      </c>
      <c r="AU439" s="247" t="s">
        <v>86</v>
      </c>
      <c r="AV439" s="13" t="s">
        <v>84</v>
      </c>
      <c r="AW439" s="13" t="s">
        <v>32</v>
      </c>
      <c r="AX439" s="13" t="s">
        <v>76</v>
      </c>
      <c r="AY439" s="247" t="s">
        <v>124</v>
      </c>
    </row>
    <row r="440" s="13" customFormat="1">
      <c r="A440" s="13"/>
      <c r="B440" s="237"/>
      <c r="C440" s="238"/>
      <c r="D440" s="239" t="s">
        <v>135</v>
      </c>
      <c r="E440" s="240" t="s">
        <v>1</v>
      </c>
      <c r="F440" s="241" t="s">
        <v>138</v>
      </c>
      <c r="G440" s="238"/>
      <c r="H440" s="240" t="s">
        <v>1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7" t="s">
        <v>135</v>
      </c>
      <c r="AU440" s="247" t="s">
        <v>86</v>
      </c>
      <c r="AV440" s="13" t="s">
        <v>84</v>
      </c>
      <c r="AW440" s="13" t="s">
        <v>32</v>
      </c>
      <c r="AX440" s="13" t="s">
        <v>76</v>
      </c>
      <c r="AY440" s="247" t="s">
        <v>124</v>
      </c>
    </row>
    <row r="441" s="14" customFormat="1">
      <c r="A441" s="14"/>
      <c r="B441" s="248"/>
      <c r="C441" s="249"/>
      <c r="D441" s="239" t="s">
        <v>135</v>
      </c>
      <c r="E441" s="250" t="s">
        <v>1</v>
      </c>
      <c r="F441" s="251" t="s">
        <v>366</v>
      </c>
      <c r="G441" s="249"/>
      <c r="H441" s="252">
        <v>100</v>
      </c>
      <c r="I441" s="253"/>
      <c r="J441" s="249"/>
      <c r="K441" s="249"/>
      <c r="L441" s="254"/>
      <c r="M441" s="255"/>
      <c r="N441" s="256"/>
      <c r="O441" s="256"/>
      <c r="P441" s="256"/>
      <c r="Q441" s="256"/>
      <c r="R441" s="256"/>
      <c r="S441" s="256"/>
      <c r="T441" s="25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8" t="s">
        <v>135</v>
      </c>
      <c r="AU441" s="258" t="s">
        <v>86</v>
      </c>
      <c r="AV441" s="14" t="s">
        <v>86</v>
      </c>
      <c r="AW441" s="14" t="s">
        <v>32</v>
      </c>
      <c r="AX441" s="14" t="s">
        <v>76</v>
      </c>
      <c r="AY441" s="258" t="s">
        <v>124</v>
      </c>
    </row>
    <row r="442" s="15" customFormat="1">
      <c r="A442" s="15"/>
      <c r="B442" s="259"/>
      <c r="C442" s="260"/>
      <c r="D442" s="239" t="s">
        <v>135</v>
      </c>
      <c r="E442" s="261" t="s">
        <v>1</v>
      </c>
      <c r="F442" s="262" t="s">
        <v>140</v>
      </c>
      <c r="G442" s="260"/>
      <c r="H442" s="263">
        <v>100</v>
      </c>
      <c r="I442" s="264"/>
      <c r="J442" s="260"/>
      <c r="K442" s="260"/>
      <c r="L442" s="265"/>
      <c r="M442" s="266"/>
      <c r="N442" s="267"/>
      <c r="O442" s="267"/>
      <c r="P442" s="267"/>
      <c r="Q442" s="267"/>
      <c r="R442" s="267"/>
      <c r="S442" s="267"/>
      <c r="T442" s="268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9" t="s">
        <v>135</v>
      </c>
      <c r="AU442" s="269" t="s">
        <v>86</v>
      </c>
      <c r="AV442" s="15" t="s">
        <v>131</v>
      </c>
      <c r="AW442" s="15" t="s">
        <v>32</v>
      </c>
      <c r="AX442" s="15" t="s">
        <v>84</v>
      </c>
      <c r="AY442" s="269" t="s">
        <v>124</v>
      </c>
    </row>
    <row r="443" s="2" customFormat="1" ht="16.5" customHeight="1">
      <c r="A443" s="39"/>
      <c r="B443" s="40"/>
      <c r="C443" s="281" t="s">
        <v>367</v>
      </c>
      <c r="D443" s="281" t="s">
        <v>329</v>
      </c>
      <c r="E443" s="282" t="s">
        <v>368</v>
      </c>
      <c r="F443" s="283" t="s">
        <v>369</v>
      </c>
      <c r="G443" s="284" t="s">
        <v>370</v>
      </c>
      <c r="H443" s="285">
        <v>2</v>
      </c>
      <c r="I443" s="286"/>
      <c r="J443" s="287">
        <f>ROUND(I443*H443,2)</f>
        <v>0</v>
      </c>
      <c r="K443" s="283" t="s">
        <v>371</v>
      </c>
      <c r="L443" s="288"/>
      <c r="M443" s="289" t="s">
        <v>1</v>
      </c>
      <c r="N443" s="290" t="s">
        <v>41</v>
      </c>
      <c r="O443" s="92"/>
      <c r="P443" s="228">
        <f>O443*H443</f>
        <v>0</v>
      </c>
      <c r="Q443" s="228">
        <v>0.001</v>
      </c>
      <c r="R443" s="228">
        <f>Q443*H443</f>
        <v>0.002</v>
      </c>
      <c r="S443" s="228">
        <v>0</v>
      </c>
      <c r="T443" s="22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0" t="s">
        <v>188</v>
      </c>
      <c r="AT443" s="230" t="s">
        <v>329</v>
      </c>
      <c r="AU443" s="230" t="s">
        <v>86</v>
      </c>
      <c r="AY443" s="18" t="s">
        <v>124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8" t="s">
        <v>84</v>
      </c>
      <c r="BK443" s="231">
        <f>ROUND(I443*H443,2)</f>
        <v>0</v>
      </c>
      <c r="BL443" s="18" t="s">
        <v>131</v>
      </c>
      <c r="BM443" s="230" t="s">
        <v>372</v>
      </c>
    </row>
    <row r="444" s="14" customFormat="1">
      <c r="A444" s="14"/>
      <c r="B444" s="248"/>
      <c r="C444" s="249"/>
      <c r="D444" s="239" t="s">
        <v>135</v>
      </c>
      <c r="E444" s="249"/>
      <c r="F444" s="251" t="s">
        <v>373</v>
      </c>
      <c r="G444" s="249"/>
      <c r="H444" s="252">
        <v>2</v>
      </c>
      <c r="I444" s="253"/>
      <c r="J444" s="249"/>
      <c r="K444" s="249"/>
      <c r="L444" s="254"/>
      <c r="M444" s="255"/>
      <c r="N444" s="256"/>
      <c r="O444" s="256"/>
      <c r="P444" s="256"/>
      <c r="Q444" s="256"/>
      <c r="R444" s="256"/>
      <c r="S444" s="256"/>
      <c r="T444" s="25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8" t="s">
        <v>135</v>
      </c>
      <c r="AU444" s="258" t="s">
        <v>86</v>
      </c>
      <c r="AV444" s="14" t="s">
        <v>86</v>
      </c>
      <c r="AW444" s="14" t="s">
        <v>4</v>
      </c>
      <c r="AX444" s="14" t="s">
        <v>84</v>
      </c>
      <c r="AY444" s="258" t="s">
        <v>124</v>
      </c>
    </row>
    <row r="445" s="2" customFormat="1" ht="16.5" customHeight="1">
      <c r="A445" s="39"/>
      <c r="B445" s="40"/>
      <c r="C445" s="281" t="s">
        <v>374</v>
      </c>
      <c r="D445" s="281" t="s">
        <v>329</v>
      </c>
      <c r="E445" s="282" t="s">
        <v>375</v>
      </c>
      <c r="F445" s="283" t="s">
        <v>376</v>
      </c>
      <c r="G445" s="284" t="s">
        <v>145</v>
      </c>
      <c r="H445" s="285">
        <v>0.20000000000000001</v>
      </c>
      <c r="I445" s="286"/>
      <c r="J445" s="287">
        <f>ROUND(I445*H445,2)</f>
        <v>0</v>
      </c>
      <c r="K445" s="283" t="s">
        <v>371</v>
      </c>
      <c r="L445" s="288"/>
      <c r="M445" s="289" t="s">
        <v>1</v>
      </c>
      <c r="N445" s="290" t="s">
        <v>41</v>
      </c>
      <c r="O445" s="92"/>
      <c r="P445" s="228">
        <f>O445*H445</f>
        <v>0</v>
      </c>
      <c r="Q445" s="228">
        <v>0.20999999999999999</v>
      </c>
      <c r="R445" s="228">
        <f>Q445*H445</f>
        <v>0.042000000000000003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188</v>
      </c>
      <c r="AT445" s="230" t="s">
        <v>329</v>
      </c>
      <c r="AU445" s="230" t="s">
        <v>86</v>
      </c>
      <c r="AY445" s="18" t="s">
        <v>124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84</v>
      </c>
      <c r="BK445" s="231">
        <f>ROUND(I445*H445,2)</f>
        <v>0</v>
      </c>
      <c r="BL445" s="18" t="s">
        <v>131</v>
      </c>
      <c r="BM445" s="230" t="s">
        <v>377</v>
      </c>
    </row>
    <row r="446" s="14" customFormat="1">
      <c r="A446" s="14"/>
      <c r="B446" s="248"/>
      <c r="C446" s="249"/>
      <c r="D446" s="239" t="s">
        <v>135</v>
      </c>
      <c r="E446" s="249"/>
      <c r="F446" s="251" t="s">
        <v>378</v>
      </c>
      <c r="G446" s="249"/>
      <c r="H446" s="252">
        <v>0.20000000000000001</v>
      </c>
      <c r="I446" s="253"/>
      <c r="J446" s="249"/>
      <c r="K446" s="249"/>
      <c r="L446" s="254"/>
      <c r="M446" s="255"/>
      <c r="N446" s="256"/>
      <c r="O446" s="256"/>
      <c r="P446" s="256"/>
      <c r="Q446" s="256"/>
      <c r="R446" s="256"/>
      <c r="S446" s="256"/>
      <c r="T446" s="25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8" t="s">
        <v>135</v>
      </c>
      <c r="AU446" s="258" t="s">
        <v>86</v>
      </c>
      <c r="AV446" s="14" t="s">
        <v>86</v>
      </c>
      <c r="AW446" s="14" t="s">
        <v>4</v>
      </c>
      <c r="AX446" s="14" t="s">
        <v>84</v>
      </c>
      <c r="AY446" s="258" t="s">
        <v>124</v>
      </c>
    </row>
    <row r="447" s="2" customFormat="1" ht="26.4" customHeight="1">
      <c r="A447" s="39"/>
      <c r="B447" s="40"/>
      <c r="C447" s="219" t="s">
        <v>379</v>
      </c>
      <c r="D447" s="219" t="s">
        <v>126</v>
      </c>
      <c r="E447" s="220" t="s">
        <v>380</v>
      </c>
      <c r="F447" s="221" t="s">
        <v>381</v>
      </c>
      <c r="G447" s="222" t="s">
        <v>129</v>
      </c>
      <c r="H447" s="223">
        <v>88.5</v>
      </c>
      <c r="I447" s="224"/>
      <c r="J447" s="225">
        <f>ROUND(I447*H447,2)</f>
        <v>0</v>
      </c>
      <c r="K447" s="221" t="s">
        <v>130</v>
      </c>
      <c r="L447" s="45"/>
      <c r="M447" s="226" t="s">
        <v>1</v>
      </c>
      <c r="N447" s="227" t="s">
        <v>41</v>
      </c>
      <c r="O447" s="92"/>
      <c r="P447" s="228">
        <f>O447*H447</f>
        <v>0</v>
      </c>
      <c r="Q447" s="228">
        <v>0</v>
      </c>
      <c r="R447" s="228">
        <f>Q447*H447</f>
        <v>0</v>
      </c>
      <c r="S447" s="228">
        <v>0</v>
      </c>
      <c r="T447" s="22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0" t="s">
        <v>131</v>
      </c>
      <c r="AT447" s="230" t="s">
        <v>126</v>
      </c>
      <c r="AU447" s="230" t="s">
        <v>86</v>
      </c>
      <c r="AY447" s="18" t="s">
        <v>124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8" t="s">
        <v>84</v>
      </c>
      <c r="BK447" s="231">
        <f>ROUND(I447*H447,2)</f>
        <v>0</v>
      </c>
      <c r="BL447" s="18" t="s">
        <v>131</v>
      </c>
      <c r="BM447" s="230" t="s">
        <v>382</v>
      </c>
    </row>
    <row r="448" s="2" customFormat="1">
      <c r="A448" s="39"/>
      <c r="B448" s="40"/>
      <c r="C448" s="41"/>
      <c r="D448" s="232" t="s">
        <v>133</v>
      </c>
      <c r="E448" s="41"/>
      <c r="F448" s="233" t="s">
        <v>383</v>
      </c>
      <c r="G448" s="41"/>
      <c r="H448" s="41"/>
      <c r="I448" s="234"/>
      <c r="J448" s="41"/>
      <c r="K448" s="41"/>
      <c r="L448" s="45"/>
      <c r="M448" s="235"/>
      <c r="N448" s="236"/>
      <c r="O448" s="92"/>
      <c r="P448" s="92"/>
      <c r="Q448" s="92"/>
      <c r="R448" s="92"/>
      <c r="S448" s="92"/>
      <c r="T448" s="93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133</v>
      </c>
      <c r="AU448" s="18" t="s">
        <v>86</v>
      </c>
    </row>
    <row r="449" s="13" customFormat="1">
      <c r="A449" s="13"/>
      <c r="B449" s="237"/>
      <c r="C449" s="238"/>
      <c r="D449" s="239" t="s">
        <v>135</v>
      </c>
      <c r="E449" s="240" t="s">
        <v>1</v>
      </c>
      <c r="F449" s="241" t="s">
        <v>136</v>
      </c>
      <c r="G449" s="238"/>
      <c r="H449" s="240" t="s">
        <v>1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7" t="s">
        <v>135</v>
      </c>
      <c r="AU449" s="247" t="s">
        <v>86</v>
      </c>
      <c r="AV449" s="13" t="s">
        <v>84</v>
      </c>
      <c r="AW449" s="13" t="s">
        <v>32</v>
      </c>
      <c r="AX449" s="13" t="s">
        <v>76</v>
      </c>
      <c r="AY449" s="247" t="s">
        <v>124</v>
      </c>
    </row>
    <row r="450" s="13" customFormat="1">
      <c r="A450" s="13"/>
      <c r="B450" s="237"/>
      <c r="C450" s="238"/>
      <c r="D450" s="239" t="s">
        <v>135</v>
      </c>
      <c r="E450" s="240" t="s">
        <v>1</v>
      </c>
      <c r="F450" s="241" t="s">
        <v>137</v>
      </c>
      <c r="G450" s="238"/>
      <c r="H450" s="240" t="s">
        <v>1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7" t="s">
        <v>135</v>
      </c>
      <c r="AU450" s="247" t="s">
        <v>86</v>
      </c>
      <c r="AV450" s="13" t="s">
        <v>84</v>
      </c>
      <c r="AW450" s="13" t="s">
        <v>32</v>
      </c>
      <c r="AX450" s="13" t="s">
        <v>76</v>
      </c>
      <c r="AY450" s="247" t="s">
        <v>124</v>
      </c>
    </row>
    <row r="451" s="13" customFormat="1">
      <c r="A451" s="13"/>
      <c r="B451" s="237"/>
      <c r="C451" s="238"/>
      <c r="D451" s="239" t="s">
        <v>135</v>
      </c>
      <c r="E451" s="240" t="s">
        <v>1</v>
      </c>
      <c r="F451" s="241" t="s">
        <v>138</v>
      </c>
      <c r="G451" s="238"/>
      <c r="H451" s="240" t="s">
        <v>1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7" t="s">
        <v>135</v>
      </c>
      <c r="AU451" s="247" t="s">
        <v>86</v>
      </c>
      <c r="AV451" s="13" t="s">
        <v>84</v>
      </c>
      <c r="AW451" s="13" t="s">
        <v>32</v>
      </c>
      <c r="AX451" s="13" t="s">
        <v>76</v>
      </c>
      <c r="AY451" s="247" t="s">
        <v>124</v>
      </c>
    </row>
    <row r="452" s="14" customFormat="1">
      <c r="A452" s="14"/>
      <c r="B452" s="248"/>
      <c r="C452" s="249"/>
      <c r="D452" s="239" t="s">
        <v>135</v>
      </c>
      <c r="E452" s="250" t="s">
        <v>1</v>
      </c>
      <c r="F452" s="251" t="s">
        <v>360</v>
      </c>
      <c r="G452" s="249"/>
      <c r="H452" s="252">
        <v>88.5</v>
      </c>
      <c r="I452" s="253"/>
      <c r="J452" s="249"/>
      <c r="K452" s="249"/>
      <c r="L452" s="254"/>
      <c r="M452" s="255"/>
      <c r="N452" s="256"/>
      <c r="O452" s="256"/>
      <c r="P452" s="256"/>
      <c r="Q452" s="256"/>
      <c r="R452" s="256"/>
      <c r="S452" s="256"/>
      <c r="T452" s="25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8" t="s">
        <v>135</v>
      </c>
      <c r="AU452" s="258" t="s">
        <v>86</v>
      </c>
      <c r="AV452" s="14" t="s">
        <v>86</v>
      </c>
      <c r="AW452" s="14" t="s">
        <v>32</v>
      </c>
      <c r="AX452" s="14" t="s">
        <v>76</v>
      </c>
      <c r="AY452" s="258" t="s">
        <v>124</v>
      </c>
    </row>
    <row r="453" s="15" customFormat="1">
      <c r="A453" s="15"/>
      <c r="B453" s="259"/>
      <c r="C453" s="260"/>
      <c r="D453" s="239" t="s">
        <v>135</v>
      </c>
      <c r="E453" s="261" t="s">
        <v>1</v>
      </c>
      <c r="F453" s="262" t="s">
        <v>140</v>
      </c>
      <c r="G453" s="260"/>
      <c r="H453" s="263">
        <v>88.5</v>
      </c>
      <c r="I453" s="264"/>
      <c r="J453" s="260"/>
      <c r="K453" s="260"/>
      <c r="L453" s="265"/>
      <c r="M453" s="266"/>
      <c r="N453" s="267"/>
      <c r="O453" s="267"/>
      <c r="P453" s="267"/>
      <c r="Q453" s="267"/>
      <c r="R453" s="267"/>
      <c r="S453" s="267"/>
      <c r="T453" s="268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9" t="s">
        <v>135</v>
      </c>
      <c r="AU453" s="269" t="s">
        <v>86</v>
      </c>
      <c r="AV453" s="15" t="s">
        <v>131</v>
      </c>
      <c r="AW453" s="15" t="s">
        <v>32</v>
      </c>
      <c r="AX453" s="15" t="s">
        <v>84</v>
      </c>
      <c r="AY453" s="269" t="s">
        <v>124</v>
      </c>
    </row>
    <row r="454" s="2" customFormat="1" ht="26.4" customHeight="1">
      <c r="A454" s="39"/>
      <c r="B454" s="40"/>
      <c r="C454" s="219" t="s">
        <v>384</v>
      </c>
      <c r="D454" s="219" t="s">
        <v>126</v>
      </c>
      <c r="E454" s="220" t="s">
        <v>385</v>
      </c>
      <c r="F454" s="221" t="s">
        <v>386</v>
      </c>
      <c r="G454" s="222" t="s">
        <v>129</v>
      </c>
      <c r="H454" s="223">
        <v>13.560000000000001</v>
      </c>
      <c r="I454" s="224"/>
      <c r="J454" s="225">
        <f>ROUND(I454*H454,2)</f>
        <v>0</v>
      </c>
      <c r="K454" s="221" t="s">
        <v>130</v>
      </c>
      <c r="L454" s="45"/>
      <c r="M454" s="226" t="s">
        <v>1</v>
      </c>
      <c r="N454" s="227" t="s">
        <v>41</v>
      </c>
      <c r="O454" s="92"/>
      <c r="P454" s="228">
        <f>O454*H454</f>
        <v>0</v>
      </c>
      <c r="Q454" s="228">
        <v>0</v>
      </c>
      <c r="R454" s="228">
        <f>Q454*H454</f>
        <v>0</v>
      </c>
      <c r="S454" s="228">
        <v>0</v>
      </c>
      <c r="T454" s="229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0" t="s">
        <v>131</v>
      </c>
      <c r="AT454" s="230" t="s">
        <v>126</v>
      </c>
      <c r="AU454" s="230" t="s">
        <v>86</v>
      </c>
      <c r="AY454" s="18" t="s">
        <v>124</v>
      </c>
      <c r="BE454" s="231">
        <f>IF(N454="základní",J454,0)</f>
        <v>0</v>
      </c>
      <c r="BF454" s="231">
        <f>IF(N454="snížená",J454,0)</f>
        <v>0</v>
      </c>
      <c r="BG454" s="231">
        <f>IF(N454="zákl. přenesená",J454,0)</f>
        <v>0</v>
      </c>
      <c r="BH454" s="231">
        <f>IF(N454="sníž. přenesená",J454,0)</f>
        <v>0</v>
      </c>
      <c r="BI454" s="231">
        <f>IF(N454="nulová",J454,0)</f>
        <v>0</v>
      </c>
      <c r="BJ454" s="18" t="s">
        <v>84</v>
      </c>
      <c r="BK454" s="231">
        <f>ROUND(I454*H454,2)</f>
        <v>0</v>
      </c>
      <c r="BL454" s="18" t="s">
        <v>131</v>
      </c>
      <c r="BM454" s="230" t="s">
        <v>387</v>
      </c>
    </row>
    <row r="455" s="2" customFormat="1">
      <c r="A455" s="39"/>
      <c r="B455" s="40"/>
      <c r="C455" s="41"/>
      <c r="D455" s="232" t="s">
        <v>133</v>
      </c>
      <c r="E455" s="41"/>
      <c r="F455" s="233" t="s">
        <v>388</v>
      </c>
      <c r="G455" s="41"/>
      <c r="H455" s="41"/>
      <c r="I455" s="234"/>
      <c r="J455" s="41"/>
      <c r="K455" s="41"/>
      <c r="L455" s="45"/>
      <c r="M455" s="235"/>
      <c r="N455" s="236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133</v>
      </c>
      <c r="AU455" s="18" t="s">
        <v>86</v>
      </c>
    </row>
    <row r="456" s="13" customFormat="1">
      <c r="A456" s="13"/>
      <c r="B456" s="237"/>
      <c r="C456" s="238"/>
      <c r="D456" s="239" t="s">
        <v>135</v>
      </c>
      <c r="E456" s="240" t="s">
        <v>1</v>
      </c>
      <c r="F456" s="241" t="s">
        <v>136</v>
      </c>
      <c r="G456" s="238"/>
      <c r="H456" s="240" t="s">
        <v>1</v>
      </c>
      <c r="I456" s="242"/>
      <c r="J456" s="238"/>
      <c r="K456" s="238"/>
      <c r="L456" s="243"/>
      <c r="M456" s="244"/>
      <c r="N456" s="245"/>
      <c r="O456" s="245"/>
      <c r="P456" s="245"/>
      <c r="Q456" s="245"/>
      <c r="R456" s="245"/>
      <c r="S456" s="245"/>
      <c r="T456" s="24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7" t="s">
        <v>135</v>
      </c>
      <c r="AU456" s="247" t="s">
        <v>86</v>
      </c>
      <c r="AV456" s="13" t="s">
        <v>84</v>
      </c>
      <c r="AW456" s="13" t="s">
        <v>32</v>
      </c>
      <c r="AX456" s="13" t="s">
        <v>76</v>
      </c>
      <c r="AY456" s="247" t="s">
        <v>124</v>
      </c>
    </row>
    <row r="457" s="13" customFormat="1">
      <c r="A457" s="13"/>
      <c r="B457" s="237"/>
      <c r="C457" s="238"/>
      <c r="D457" s="239" t="s">
        <v>135</v>
      </c>
      <c r="E457" s="240" t="s">
        <v>1</v>
      </c>
      <c r="F457" s="241" t="s">
        <v>137</v>
      </c>
      <c r="G457" s="238"/>
      <c r="H457" s="240" t="s">
        <v>1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7" t="s">
        <v>135</v>
      </c>
      <c r="AU457" s="247" t="s">
        <v>86</v>
      </c>
      <c r="AV457" s="13" t="s">
        <v>84</v>
      </c>
      <c r="AW457" s="13" t="s">
        <v>32</v>
      </c>
      <c r="AX457" s="13" t="s">
        <v>76</v>
      </c>
      <c r="AY457" s="247" t="s">
        <v>124</v>
      </c>
    </row>
    <row r="458" s="13" customFormat="1">
      <c r="A458" s="13"/>
      <c r="B458" s="237"/>
      <c r="C458" s="238"/>
      <c r="D458" s="239" t="s">
        <v>135</v>
      </c>
      <c r="E458" s="240" t="s">
        <v>1</v>
      </c>
      <c r="F458" s="241" t="s">
        <v>138</v>
      </c>
      <c r="G458" s="238"/>
      <c r="H458" s="240" t="s">
        <v>1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7" t="s">
        <v>135</v>
      </c>
      <c r="AU458" s="247" t="s">
        <v>86</v>
      </c>
      <c r="AV458" s="13" t="s">
        <v>84</v>
      </c>
      <c r="AW458" s="13" t="s">
        <v>32</v>
      </c>
      <c r="AX458" s="13" t="s">
        <v>76</v>
      </c>
      <c r="AY458" s="247" t="s">
        <v>124</v>
      </c>
    </row>
    <row r="459" s="13" customFormat="1">
      <c r="A459" s="13"/>
      <c r="B459" s="237"/>
      <c r="C459" s="238"/>
      <c r="D459" s="239" t="s">
        <v>135</v>
      </c>
      <c r="E459" s="240" t="s">
        <v>1</v>
      </c>
      <c r="F459" s="241" t="s">
        <v>389</v>
      </c>
      <c r="G459" s="238"/>
      <c r="H459" s="240" t="s">
        <v>1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7" t="s">
        <v>135</v>
      </c>
      <c r="AU459" s="247" t="s">
        <v>86</v>
      </c>
      <c r="AV459" s="13" t="s">
        <v>84</v>
      </c>
      <c r="AW459" s="13" t="s">
        <v>32</v>
      </c>
      <c r="AX459" s="13" t="s">
        <v>76</v>
      </c>
      <c r="AY459" s="247" t="s">
        <v>124</v>
      </c>
    </row>
    <row r="460" s="13" customFormat="1">
      <c r="A460" s="13"/>
      <c r="B460" s="237"/>
      <c r="C460" s="238"/>
      <c r="D460" s="239" t="s">
        <v>135</v>
      </c>
      <c r="E460" s="240" t="s">
        <v>1</v>
      </c>
      <c r="F460" s="241" t="s">
        <v>390</v>
      </c>
      <c r="G460" s="238"/>
      <c r="H460" s="240" t="s">
        <v>1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7" t="s">
        <v>135</v>
      </c>
      <c r="AU460" s="247" t="s">
        <v>86</v>
      </c>
      <c r="AV460" s="13" t="s">
        <v>84</v>
      </c>
      <c r="AW460" s="13" t="s">
        <v>32</v>
      </c>
      <c r="AX460" s="13" t="s">
        <v>76</v>
      </c>
      <c r="AY460" s="247" t="s">
        <v>124</v>
      </c>
    </row>
    <row r="461" s="13" customFormat="1">
      <c r="A461" s="13"/>
      <c r="B461" s="237"/>
      <c r="C461" s="238"/>
      <c r="D461" s="239" t="s">
        <v>135</v>
      </c>
      <c r="E461" s="240" t="s">
        <v>1</v>
      </c>
      <c r="F461" s="241" t="s">
        <v>138</v>
      </c>
      <c r="G461" s="238"/>
      <c r="H461" s="240" t="s">
        <v>1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7" t="s">
        <v>135</v>
      </c>
      <c r="AU461" s="247" t="s">
        <v>86</v>
      </c>
      <c r="AV461" s="13" t="s">
        <v>84</v>
      </c>
      <c r="AW461" s="13" t="s">
        <v>32</v>
      </c>
      <c r="AX461" s="13" t="s">
        <v>76</v>
      </c>
      <c r="AY461" s="247" t="s">
        <v>124</v>
      </c>
    </row>
    <row r="462" s="14" customFormat="1">
      <c r="A462" s="14"/>
      <c r="B462" s="248"/>
      <c r="C462" s="249"/>
      <c r="D462" s="239" t="s">
        <v>135</v>
      </c>
      <c r="E462" s="250" t="s">
        <v>1</v>
      </c>
      <c r="F462" s="251" t="s">
        <v>391</v>
      </c>
      <c r="G462" s="249"/>
      <c r="H462" s="252">
        <v>1.5</v>
      </c>
      <c r="I462" s="253"/>
      <c r="J462" s="249"/>
      <c r="K462" s="249"/>
      <c r="L462" s="254"/>
      <c r="M462" s="255"/>
      <c r="N462" s="256"/>
      <c r="O462" s="256"/>
      <c r="P462" s="256"/>
      <c r="Q462" s="256"/>
      <c r="R462" s="256"/>
      <c r="S462" s="256"/>
      <c r="T462" s="25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8" t="s">
        <v>135</v>
      </c>
      <c r="AU462" s="258" t="s">
        <v>86</v>
      </c>
      <c r="AV462" s="14" t="s">
        <v>86</v>
      </c>
      <c r="AW462" s="14" t="s">
        <v>32</v>
      </c>
      <c r="AX462" s="14" t="s">
        <v>76</v>
      </c>
      <c r="AY462" s="258" t="s">
        <v>124</v>
      </c>
    </row>
    <row r="463" s="14" customFormat="1">
      <c r="A463" s="14"/>
      <c r="B463" s="248"/>
      <c r="C463" s="249"/>
      <c r="D463" s="239" t="s">
        <v>135</v>
      </c>
      <c r="E463" s="250" t="s">
        <v>1</v>
      </c>
      <c r="F463" s="251" t="s">
        <v>392</v>
      </c>
      <c r="G463" s="249"/>
      <c r="H463" s="252">
        <v>0.75</v>
      </c>
      <c r="I463" s="253"/>
      <c r="J463" s="249"/>
      <c r="K463" s="249"/>
      <c r="L463" s="254"/>
      <c r="M463" s="255"/>
      <c r="N463" s="256"/>
      <c r="O463" s="256"/>
      <c r="P463" s="256"/>
      <c r="Q463" s="256"/>
      <c r="R463" s="256"/>
      <c r="S463" s="256"/>
      <c r="T463" s="25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8" t="s">
        <v>135</v>
      </c>
      <c r="AU463" s="258" t="s">
        <v>86</v>
      </c>
      <c r="AV463" s="14" t="s">
        <v>86</v>
      </c>
      <c r="AW463" s="14" t="s">
        <v>32</v>
      </c>
      <c r="AX463" s="14" t="s">
        <v>76</v>
      </c>
      <c r="AY463" s="258" t="s">
        <v>124</v>
      </c>
    </row>
    <row r="464" s="14" customFormat="1">
      <c r="A464" s="14"/>
      <c r="B464" s="248"/>
      <c r="C464" s="249"/>
      <c r="D464" s="239" t="s">
        <v>135</v>
      </c>
      <c r="E464" s="250" t="s">
        <v>1</v>
      </c>
      <c r="F464" s="251" t="s">
        <v>393</v>
      </c>
      <c r="G464" s="249"/>
      <c r="H464" s="252">
        <v>0.75</v>
      </c>
      <c r="I464" s="253"/>
      <c r="J464" s="249"/>
      <c r="K464" s="249"/>
      <c r="L464" s="254"/>
      <c r="M464" s="255"/>
      <c r="N464" s="256"/>
      <c r="O464" s="256"/>
      <c r="P464" s="256"/>
      <c r="Q464" s="256"/>
      <c r="R464" s="256"/>
      <c r="S464" s="256"/>
      <c r="T464" s="25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8" t="s">
        <v>135</v>
      </c>
      <c r="AU464" s="258" t="s">
        <v>86</v>
      </c>
      <c r="AV464" s="14" t="s">
        <v>86</v>
      </c>
      <c r="AW464" s="14" t="s">
        <v>32</v>
      </c>
      <c r="AX464" s="14" t="s">
        <v>76</v>
      </c>
      <c r="AY464" s="258" t="s">
        <v>124</v>
      </c>
    </row>
    <row r="465" s="14" customFormat="1">
      <c r="A465" s="14"/>
      <c r="B465" s="248"/>
      <c r="C465" s="249"/>
      <c r="D465" s="239" t="s">
        <v>135</v>
      </c>
      <c r="E465" s="250" t="s">
        <v>1</v>
      </c>
      <c r="F465" s="251" t="s">
        <v>394</v>
      </c>
      <c r="G465" s="249"/>
      <c r="H465" s="252">
        <v>3.96</v>
      </c>
      <c r="I465" s="253"/>
      <c r="J465" s="249"/>
      <c r="K465" s="249"/>
      <c r="L465" s="254"/>
      <c r="M465" s="255"/>
      <c r="N465" s="256"/>
      <c r="O465" s="256"/>
      <c r="P465" s="256"/>
      <c r="Q465" s="256"/>
      <c r="R465" s="256"/>
      <c r="S465" s="256"/>
      <c r="T465" s="25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8" t="s">
        <v>135</v>
      </c>
      <c r="AU465" s="258" t="s">
        <v>86</v>
      </c>
      <c r="AV465" s="14" t="s">
        <v>86</v>
      </c>
      <c r="AW465" s="14" t="s">
        <v>32</v>
      </c>
      <c r="AX465" s="14" t="s">
        <v>76</v>
      </c>
      <c r="AY465" s="258" t="s">
        <v>124</v>
      </c>
    </row>
    <row r="466" s="14" customFormat="1">
      <c r="A466" s="14"/>
      <c r="B466" s="248"/>
      <c r="C466" s="249"/>
      <c r="D466" s="239" t="s">
        <v>135</v>
      </c>
      <c r="E466" s="250" t="s">
        <v>1</v>
      </c>
      <c r="F466" s="251" t="s">
        <v>395</v>
      </c>
      <c r="G466" s="249"/>
      <c r="H466" s="252">
        <v>3.2999999999999998</v>
      </c>
      <c r="I466" s="253"/>
      <c r="J466" s="249"/>
      <c r="K466" s="249"/>
      <c r="L466" s="254"/>
      <c r="M466" s="255"/>
      <c r="N466" s="256"/>
      <c r="O466" s="256"/>
      <c r="P466" s="256"/>
      <c r="Q466" s="256"/>
      <c r="R466" s="256"/>
      <c r="S466" s="256"/>
      <c r="T466" s="25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8" t="s">
        <v>135</v>
      </c>
      <c r="AU466" s="258" t="s">
        <v>86</v>
      </c>
      <c r="AV466" s="14" t="s">
        <v>86</v>
      </c>
      <c r="AW466" s="14" t="s">
        <v>32</v>
      </c>
      <c r="AX466" s="14" t="s">
        <v>76</v>
      </c>
      <c r="AY466" s="258" t="s">
        <v>124</v>
      </c>
    </row>
    <row r="467" s="14" customFormat="1">
      <c r="A467" s="14"/>
      <c r="B467" s="248"/>
      <c r="C467" s="249"/>
      <c r="D467" s="239" t="s">
        <v>135</v>
      </c>
      <c r="E467" s="250" t="s">
        <v>1</v>
      </c>
      <c r="F467" s="251" t="s">
        <v>396</v>
      </c>
      <c r="G467" s="249"/>
      <c r="H467" s="252">
        <v>3.2999999999999998</v>
      </c>
      <c r="I467" s="253"/>
      <c r="J467" s="249"/>
      <c r="K467" s="249"/>
      <c r="L467" s="254"/>
      <c r="M467" s="255"/>
      <c r="N467" s="256"/>
      <c r="O467" s="256"/>
      <c r="P467" s="256"/>
      <c r="Q467" s="256"/>
      <c r="R467" s="256"/>
      <c r="S467" s="256"/>
      <c r="T467" s="257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8" t="s">
        <v>135</v>
      </c>
      <c r="AU467" s="258" t="s">
        <v>86</v>
      </c>
      <c r="AV467" s="14" t="s">
        <v>86</v>
      </c>
      <c r="AW467" s="14" t="s">
        <v>32</v>
      </c>
      <c r="AX467" s="14" t="s">
        <v>76</v>
      </c>
      <c r="AY467" s="258" t="s">
        <v>124</v>
      </c>
    </row>
    <row r="468" s="15" customFormat="1">
      <c r="A468" s="15"/>
      <c r="B468" s="259"/>
      <c r="C468" s="260"/>
      <c r="D468" s="239" t="s">
        <v>135</v>
      </c>
      <c r="E468" s="261" t="s">
        <v>1</v>
      </c>
      <c r="F468" s="262" t="s">
        <v>140</v>
      </c>
      <c r="G468" s="260"/>
      <c r="H468" s="263">
        <v>13.560000000000001</v>
      </c>
      <c r="I468" s="264"/>
      <c r="J468" s="260"/>
      <c r="K468" s="260"/>
      <c r="L468" s="265"/>
      <c r="M468" s="266"/>
      <c r="N468" s="267"/>
      <c r="O468" s="267"/>
      <c r="P468" s="267"/>
      <c r="Q468" s="267"/>
      <c r="R468" s="267"/>
      <c r="S468" s="267"/>
      <c r="T468" s="268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9" t="s">
        <v>135</v>
      </c>
      <c r="AU468" s="269" t="s">
        <v>86</v>
      </c>
      <c r="AV468" s="15" t="s">
        <v>131</v>
      </c>
      <c r="AW468" s="15" t="s">
        <v>32</v>
      </c>
      <c r="AX468" s="15" t="s">
        <v>84</v>
      </c>
      <c r="AY468" s="269" t="s">
        <v>124</v>
      </c>
    </row>
    <row r="469" s="2" customFormat="1" ht="26.4" customHeight="1">
      <c r="A469" s="39"/>
      <c r="B469" s="40"/>
      <c r="C469" s="219" t="s">
        <v>397</v>
      </c>
      <c r="D469" s="219" t="s">
        <v>126</v>
      </c>
      <c r="E469" s="220" t="s">
        <v>398</v>
      </c>
      <c r="F469" s="221" t="s">
        <v>399</v>
      </c>
      <c r="G469" s="222" t="s">
        <v>129</v>
      </c>
      <c r="H469" s="223">
        <v>41.588000000000001</v>
      </c>
      <c r="I469" s="224"/>
      <c r="J469" s="225">
        <f>ROUND(I469*H469,2)</f>
        <v>0</v>
      </c>
      <c r="K469" s="221" t="s">
        <v>130</v>
      </c>
      <c r="L469" s="45"/>
      <c r="M469" s="226" t="s">
        <v>1</v>
      </c>
      <c r="N469" s="227" t="s">
        <v>41</v>
      </c>
      <c r="O469" s="92"/>
      <c r="P469" s="228">
        <f>O469*H469</f>
        <v>0</v>
      </c>
      <c r="Q469" s="228">
        <v>0</v>
      </c>
      <c r="R469" s="228">
        <f>Q469*H469</f>
        <v>0</v>
      </c>
      <c r="S469" s="228">
        <v>0</v>
      </c>
      <c r="T469" s="22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0" t="s">
        <v>131</v>
      </c>
      <c r="AT469" s="230" t="s">
        <v>126</v>
      </c>
      <c r="AU469" s="230" t="s">
        <v>86</v>
      </c>
      <c r="AY469" s="18" t="s">
        <v>124</v>
      </c>
      <c r="BE469" s="231">
        <f>IF(N469="základní",J469,0)</f>
        <v>0</v>
      </c>
      <c r="BF469" s="231">
        <f>IF(N469="snížená",J469,0)</f>
        <v>0</v>
      </c>
      <c r="BG469" s="231">
        <f>IF(N469="zákl. přenesená",J469,0)</f>
        <v>0</v>
      </c>
      <c r="BH469" s="231">
        <f>IF(N469="sníž. přenesená",J469,0)</f>
        <v>0</v>
      </c>
      <c r="BI469" s="231">
        <f>IF(N469="nulová",J469,0)</f>
        <v>0</v>
      </c>
      <c r="BJ469" s="18" t="s">
        <v>84</v>
      </c>
      <c r="BK469" s="231">
        <f>ROUND(I469*H469,2)</f>
        <v>0</v>
      </c>
      <c r="BL469" s="18" t="s">
        <v>131</v>
      </c>
      <c r="BM469" s="230" t="s">
        <v>400</v>
      </c>
    </row>
    <row r="470" s="2" customFormat="1">
      <c r="A470" s="39"/>
      <c r="B470" s="40"/>
      <c r="C470" s="41"/>
      <c r="D470" s="232" t="s">
        <v>133</v>
      </c>
      <c r="E470" s="41"/>
      <c r="F470" s="233" t="s">
        <v>401</v>
      </c>
      <c r="G470" s="41"/>
      <c r="H470" s="41"/>
      <c r="I470" s="234"/>
      <c r="J470" s="41"/>
      <c r="K470" s="41"/>
      <c r="L470" s="45"/>
      <c r="M470" s="235"/>
      <c r="N470" s="236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133</v>
      </c>
      <c r="AU470" s="18" t="s">
        <v>86</v>
      </c>
    </row>
    <row r="471" s="13" customFormat="1">
      <c r="A471" s="13"/>
      <c r="B471" s="237"/>
      <c r="C471" s="238"/>
      <c r="D471" s="239" t="s">
        <v>135</v>
      </c>
      <c r="E471" s="240" t="s">
        <v>1</v>
      </c>
      <c r="F471" s="241" t="s">
        <v>136</v>
      </c>
      <c r="G471" s="238"/>
      <c r="H471" s="240" t="s">
        <v>1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7" t="s">
        <v>135</v>
      </c>
      <c r="AU471" s="247" t="s">
        <v>86</v>
      </c>
      <c r="AV471" s="13" t="s">
        <v>84</v>
      </c>
      <c r="AW471" s="13" t="s">
        <v>32</v>
      </c>
      <c r="AX471" s="13" t="s">
        <v>76</v>
      </c>
      <c r="AY471" s="247" t="s">
        <v>124</v>
      </c>
    </row>
    <row r="472" s="13" customFormat="1">
      <c r="A472" s="13"/>
      <c r="B472" s="237"/>
      <c r="C472" s="238"/>
      <c r="D472" s="239" t="s">
        <v>135</v>
      </c>
      <c r="E472" s="240" t="s">
        <v>1</v>
      </c>
      <c r="F472" s="241" t="s">
        <v>137</v>
      </c>
      <c r="G472" s="238"/>
      <c r="H472" s="240" t="s">
        <v>1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7" t="s">
        <v>135</v>
      </c>
      <c r="AU472" s="247" t="s">
        <v>86</v>
      </c>
      <c r="AV472" s="13" t="s">
        <v>84</v>
      </c>
      <c r="AW472" s="13" t="s">
        <v>32</v>
      </c>
      <c r="AX472" s="13" t="s">
        <v>76</v>
      </c>
      <c r="AY472" s="247" t="s">
        <v>124</v>
      </c>
    </row>
    <row r="473" s="13" customFormat="1">
      <c r="A473" s="13"/>
      <c r="B473" s="237"/>
      <c r="C473" s="238"/>
      <c r="D473" s="239" t="s">
        <v>135</v>
      </c>
      <c r="E473" s="240" t="s">
        <v>1</v>
      </c>
      <c r="F473" s="241" t="s">
        <v>138</v>
      </c>
      <c r="G473" s="238"/>
      <c r="H473" s="240" t="s">
        <v>1</v>
      </c>
      <c r="I473" s="242"/>
      <c r="J473" s="238"/>
      <c r="K473" s="238"/>
      <c r="L473" s="243"/>
      <c r="M473" s="244"/>
      <c r="N473" s="245"/>
      <c r="O473" s="245"/>
      <c r="P473" s="245"/>
      <c r="Q473" s="245"/>
      <c r="R473" s="245"/>
      <c r="S473" s="245"/>
      <c r="T473" s="24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7" t="s">
        <v>135</v>
      </c>
      <c r="AU473" s="247" t="s">
        <v>86</v>
      </c>
      <c r="AV473" s="13" t="s">
        <v>84</v>
      </c>
      <c r="AW473" s="13" t="s">
        <v>32</v>
      </c>
      <c r="AX473" s="13" t="s">
        <v>76</v>
      </c>
      <c r="AY473" s="247" t="s">
        <v>124</v>
      </c>
    </row>
    <row r="474" s="13" customFormat="1">
      <c r="A474" s="13"/>
      <c r="B474" s="237"/>
      <c r="C474" s="238"/>
      <c r="D474" s="239" t="s">
        <v>135</v>
      </c>
      <c r="E474" s="240" t="s">
        <v>1</v>
      </c>
      <c r="F474" s="241" t="s">
        <v>389</v>
      </c>
      <c r="G474" s="238"/>
      <c r="H474" s="240" t="s">
        <v>1</v>
      </c>
      <c r="I474" s="242"/>
      <c r="J474" s="238"/>
      <c r="K474" s="238"/>
      <c r="L474" s="243"/>
      <c r="M474" s="244"/>
      <c r="N474" s="245"/>
      <c r="O474" s="245"/>
      <c r="P474" s="245"/>
      <c r="Q474" s="245"/>
      <c r="R474" s="245"/>
      <c r="S474" s="245"/>
      <c r="T474" s="24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7" t="s">
        <v>135</v>
      </c>
      <c r="AU474" s="247" t="s">
        <v>86</v>
      </c>
      <c r="AV474" s="13" t="s">
        <v>84</v>
      </c>
      <c r="AW474" s="13" t="s">
        <v>32</v>
      </c>
      <c r="AX474" s="13" t="s">
        <v>76</v>
      </c>
      <c r="AY474" s="247" t="s">
        <v>124</v>
      </c>
    </row>
    <row r="475" s="13" customFormat="1">
      <c r="A475" s="13"/>
      <c r="B475" s="237"/>
      <c r="C475" s="238"/>
      <c r="D475" s="239" t="s">
        <v>135</v>
      </c>
      <c r="E475" s="240" t="s">
        <v>1</v>
      </c>
      <c r="F475" s="241" t="s">
        <v>402</v>
      </c>
      <c r="G475" s="238"/>
      <c r="H475" s="240" t="s">
        <v>1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7" t="s">
        <v>135</v>
      </c>
      <c r="AU475" s="247" t="s">
        <v>86</v>
      </c>
      <c r="AV475" s="13" t="s">
        <v>84</v>
      </c>
      <c r="AW475" s="13" t="s">
        <v>32</v>
      </c>
      <c r="AX475" s="13" t="s">
        <v>76</v>
      </c>
      <c r="AY475" s="247" t="s">
        <v>124</v>
      </c>
    </row>
    <row r="476" s="13" customFormat="1">
      <c r="A476" s="13"/>
      <c r="B476" s="237"/>
      <c r="C476" s="238"/>
      <c r="D476" s="239" t="s">
        <v>135</v>
      </c>
      <c r="E476" s="240" t="s">
        <v>1</v>
      </c>
      <c r="F476" s="241" t="s">
        <v>138</v>
      </c>
      <c r="G476" s="238"/>
      <c r="H476" s="240" t="s">
        <v>1</v>
      </c>
      <c r="I476" s="242"/>
      <c r="J476" s="238"/>
      <c r="K476" s="238"/>
      <c r="L476" s="243"/>
      <c r="M476" s="244"/>
      <c r="N476" s="245"/>
      <c r="O476" s="245"/>
      <c r="P476" s="245"/>
      <c r="Q476" s="245"/>
      <c r="R476" s="245"/>
      <c r="S476" s="245"/>
      <c r="T476" s="24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7" t="s">
        <v>135</v>
      </c>
      <c r="AU476" s="247" t="s">
        <v>86</v>
      </c>
      <c r="AV476" s="13" t="s">
        <v>84</v>
      </c>
      <c r="AW476" s="13" t="s">
        <v>32</v>
      </c>
      <c r="AX476" s="13" t="s">
        <v>76</v>
      </c>
      <c r="AY476" s="247" t="s">
        <v>124</v>
      </c>
    </row>
    <row r="477" s="14" customFormat="1">
      <c r="A477" s="14"/>
      <c r="B477" s="248"/>
      <c r="C477" s="249"/>
      <c r="D477" s="239" t="s">
        <v>135</v>
      </c>
      <c r="E477" s="250" t="s">
        <v>1</v>
      </c>
      <c r="F477" s="251" t="s">
        <v>403</v>
      </c>
      <c r="G477" s="249"/>
      <c r="H477" s="252">
        <v>15.9</v>
      </c>
      <c r="I477" s="253"/>
      <c r="J477" s="249"/>
      <c r="K477" s="249"/>
      <c r="L477" s="254"/>
      <c r="M477" s="255"/>
      <c r="N477" s="256"/>
      <c r="O477" s="256"/>
      <c r="P477" s="256"/>
      <c r="Q477" s="256"/>
      <c r="R477" s="256"/>
      <c r="S477" s="256"/>
      <c r="T477" s="257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8" t="s">
        <v>135</v>
      </c>
      <c r="AU477" s="258" t="s">
        <v>86</v>
      </c>
      <c r="AV477" s="14" t="s">
        <v>86</v>
      </c>
      <c r="AW477" s="14" t="s">
        <v>32</v>
      </c>
      <c r="AX477" s="14" t="s">
        <v>76</v>
      </c>
      <c r="AY477" s="258" t="s">
        <v>124</v>
      </c>
    </row>
    <row r="478" s="14" customFormat="1">
      <c r="A478" s="14"/>
      <c r="B478" s="248"/>
      <c r="C478" s="249"/>
      <c r="D478" s="239" t="s">
        <v>135</v>
      </c>
      <c r="E478" s="250" t="s">
        <v>1</v>
      </c>
      <c r="F478" s="251" t="s">
        <v>404</v>
      </c>
      <c r="G478" s="249"/>
      <c r="H478" s="252">
        <v>10.563000000000001</v>
      </c>
      <c r="I478" s="253"/>
      <c r="J478" s="249"/>
      <c r="K478" s="249"/>
      <c r="L478" s="254"/>
      <c r="M478" s="255"/>
      <c r="N478" s="256"/>
      <c r="O478" s="256"/>
      <c r="P478" s="256"/>
      <c r="Q478" s="256"/>
      <c r="R478" s="256"/>
      <c r="S478" s="256"/>
      <c r="T478" s="25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8" t="s">
        <v>135</v>
      </c>
      <c r="AU478" s="258" t="s">
        <v>86</v>
      </c>
      <c r="AV478" s="14" t="s">
        <v>86</v>
      </c>
      <c r="AW478" s="14" t="s">
        <v>32</v>
      </c>
      <c r="AX478" s="14" t="s">
        <v>76</v>
      </c>
      <c r="AY478" s="258" t="s">
        <v>124</v>
      </c>
    </row>
    <row r="479" s="14" customFormat="1">
      <c r="A479" s="14"/>
      <c r="B479" s="248"/>
      <c r="C479" s="249"/>
      <c r="D479" s="239" t="s">
        <v>135</v>
      </c>
      <c r="E479" s="250" t="s">
        <v>1</v>
      </c>
      <c r="F479" s="251" t="s">
        <v>405</v>
      </c>
      <c r="G479" s="249"/>
      <c r="H479" s="252">
        <v>15.125</v>
      </c>
      <c r="I479" s="253"/>
      <c r="J479" s="249"/>
      <c r="K479" s="249"/>
      <c r="L479" s="254"/>
      <c r="M479" s="255"/>
      <c r="N479" s="256"/>
      <c r="O479" s="256"/>
      <c r="P479" s="256"/>
      <c r="Q479" s="256"/>
      <c r="R479" s="256"/>
      <c r="S479" s="256"/>
      <c r="T479" s="257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8" t="s">
        <v>135</v>
      </c>
      <c r="AU479" s="258" t="s">
        <v>86</v>
      </c>
      <c r="AV479" s="14" t="s">
        <v>86</v>
      </c>
      <c r="AW479" s="14" t="s">
        <v>32</v>
      </c>
      <c r="AX479" s="14" t="s">
        <v>76</v>
      </c>
      <c r="AY479" s="258" t="s">
        <v>124</v>
      </c>
    </row>
    <row r="480" s="15" customFormat="1">
      <c r="A480" s="15"/>
      <c r="B480" s="259"/>
      <c r="C480" s="260"/>
      <c r="D480" s="239" t="s">
        <v>135</v>
      </c>
      <c r="E480" s="261" t="s">
        <v>1</v>
      </c>
      <c r="F480" s="262" t="s">
        <v>140</v>
      </c>
      <c r="G480" s="260"/>
      <c r="H480" s="263">
        <v>41.588000000000001</v>
      </c>
      <c r="I480" s="264"/>
      <c r="J480" s="260"/>
      <c r="K480" s="260"/>
      <c r="L480" s="265"/>
      <c r="M480" s="266"/>
      <c r="N480" s="267"/>
      <c r="O480" s="267"/>
      <c r="P480" s="267"/>
      <c r="Q480" s="267"/>
      <c r="R480" s="267"/>
      <c r="S480" s="267"/>
      <c r="T480" s="268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9" t="s">
        <v>135</v>
      </c>
      <c r="AU480" s="269" t="s">
        <v>86</v>
      </c>
      <c r="AV480" s="15" t="s">
        <v>131</v>
      </c>
      <c r="AW480" s="15" t="s">
        <v>32</v>
      </c>
      <c r="AX480" s="15" t="s">
        <v>84</v>
      </c>
      <c r="AY480" s="269" t="s">
        <v>124</v>
      </c>
    </row>
    <row r="481" s="12" customFormat="1" ht="22.8" customHeight="1">
      <c r="A481" s="12"/>
      <c r="B481" s="203"/>
      <c r="C481" s="204"/>
      <c r="D481" s="205" t="s">
        <v>75</v>
      </c>
      <c r="E481" s="217" t="s">
        <v>86</v>
      </c>
      <c r="F481" s="217" t="s">
        <v>406</v>
      </c>
      <c r="G481" s="204"/>
      <c r="H481" s="204"/>
      <c r="I481" s="207"/>
      <c r="J481" s="218">
        <f>BK481</f>
        <v>0</v>
      </c>
      <c r="K481" s="204"/>
      <c r="L481" s="209"/>
      <c r="M481" s="210"/>
      <c r="N481" s="211"/>
      <c r="O481" s="211"/>
      <c r="P481" s="212">
        <f>SUM(P482:P538)</f>
        <v>0</v>
      </c>
      <c r="Q481" s="211"/>
      <c r="R481" s="212">
        <f>SUM(R482:R538)</f>
        <v>46.063547340000007</v>
      </c>
      <c r="S481" s="211"/>
      <c r="T481" s="213">
        <f>SUM(T482:T538)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14" t="s">
        <v>84</v>
      </c>
      <c r="AT481" s="215" t="s">
        <v>75</v>
      </c>
      <c r="AU481" s="215" t="s">
        <v>84</v>
      </c>
      <c r="AY481" s="214" t="s">
        <v>124</v>
      </c>
      <c r="BK481" s="216">
        <f>SUM(BK482:BK538)</f>
        <v>0</v>
      </c>
    </row>
    <row r="482" s="2" customFormat="1" ht="16.5" customHeight="1">
      <c r="A482" s="39"/>
      <c r="B482" s="40"/>
      <c r="C482" s="219" t="s">
        <v>407</v>
      </c>
      <c r="D482" s="219" t="s">
        <v>126</v>
      </c>
      <c r="E482" s="220" t="s">
        <v>408</v>
      </c>
      <c r="F482" s="221" t="s">
        <v>409</v>
      </c>
      <c r="G482" s="222" t="s">
        <v>145</v>
      </c>
      <c r="H482" s="223">
        <v>2.0350000000000001</v>
      </c>
      <c r="I482" s="224"/>
      <c r="J482" s="225">
        <f>ROUND(I482*H482,2)</f>
        <v>0</v>
      </c>
      <c r="K482" s="221" t="s">
        <v>130</v>
      </c>
      <c r="L482" s="45"/>
      <c r="M482" s="226" t="s">
        <v>1</v>
      </c>
      <c r="N482" s="227" t="s">
        <v>41</v>
      </c>
      <c r="O482" s="92"/>
      <c r="P482" s="228">
        <f>O482*H482</f>
        <v>0</v>
      </c>
      <c r="Q482" s="228">
        <v>1.9199999999999999</v>
      </c>
      <c r="R482" s="228">
        <f>Q482*H482</f>
        <v>3.9072</v>
      </c>
      <c r="S482" s="228">
        <v>0</v>
      </c>
      <c r="T482" s="22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0" t="s">
        <v>131</v>
      </c>
      <c r="AT482" s="230" t="s">
        <v>126</v>
      </c>
      <c r="AU482" s="230" t="s">
        <v>86</v>
      </c>
      <c r="AY482" s="18" t="s">
        <v>124</v>
      </c>
      <c r="BE482" s="231">
        <f>IF(N482="základní",J482,0)</f>
        <v>0</v>
      </c>
      <c r="BF482" s="231">
        <f>IF(N482="snížená",J482,0)</f>
        <v>0</v>
      </c>
      <c r="BG482" s="231">
        <f>IF(N482="zákl. přenesená",J482,0)</f>
        <v>0</v>
      </c>
      <c r="BH482" s="231">
        <f>IF(N482="sníž. přenesená",J482,0)</f>
        <v>0</v>
      </c>
      <c r="BI482" s="231">
        <f>IF(N482="nulová",J482,0)</f>
        <v>0</v>
      </c>
      <c r="BJ482" s="18" t="s">
        <v>84</v>
      </c>
      <c r="BK482" s="231">
        <f>ROUND(I482*H482,2)</f>
        <v>0</v>
      </c>
      <c r="BL482" s="18" t="s">
        <v>131</v>
      </c>
      <c r="BM482" s="230" t="s">
        <v>410</v>
      </c>
    </row>
    <row r="483" s="2" customFormat="1">
      <c r="A483" s="39"/>
      <c r="B483" s="40"/>
      <c r="C483" s="41"/>
      <c r="D483" s="232" t="s">
        <v>133</v>
      </c>
      <c r="E483" s="41"/>
      <c r="F483" s="233" t="s">
        <v>411</v>
      </c>
      <c r="G483" s="41"/>
      <c r="H483" s="41"/>
      <c r="I483" s="234"/>
      <c r="J483" s="41"/>
      <c r="K483" s="41"/>
      <c r="L483" s="45"/>
      <c r="M483" s="235"/>
      <c r="N483" s="236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133</v>
      </c>
      <c r="AU483" s="18" t="s">
        <v>86</v>
      </c>
    </row>
    <row r="484" s="13" customFormat="1">
      <c r="A484" s="13"/>
      <c r="B484" s="237"/>
      <c r="C484" s="238"/>
      <c r="D484" s="239" t="s">
        <v>135</v>
      </c>
      <c r="E484" s="240" t="s">
        <v>1</v>
      </c>
      <c r="F484" s="241" t="s">
        <v>136</v>
      </c>
      <c r="G484" s="238"/>
      <c r="H484" s="240" t="s">
        <v>1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7" t="s">
        <v>135</v>
      </c>
      <c r="AU484" s="247" t="s">
        <v>86</v>
      </c>
      <c r="AV484" s="13" t="s">
        <v>84</v>
      </c>
      <c r="AW484" s="13" t="s">
        <v>32</v>
      </c>
      <c r="AX484" s="13" t="s">
        <v>76</v>
      </c>
      <c r="AY484" s="247" t="s">
        <v>124</v>
      </c>
    </row>
    <row r="485" s="13" customFormat="1">
      <c r="A485" s="13"/>
      <c r="B485" s="237"/>
      <c r="C485" s="238"/>
      <c r="D485" s="239" t="s">
        <v>135</v>
      </c>
      <c r="E485" s="240" t="s">
        <v>1</v>
      </c>
      <c r="F485" s="241" t="s">
        <v>137</v>
      </c>
      <c r="G485" s="238"/>
      <c r="H485" s="240" t="s">
        <v>1</v>
      </c>
      <c r="I485" s="242"/>
      <c r="J485" s="238"/>
      <c r="K485" s="238"/>
      <c r="L485" s="243"/>
      <c r="M485" s="244"/>
      <c r="N485" s="245"/>
      <c r="O485" s="245"/>
      <c r="P485" s="245"/>
      <c r="Q485" s="245"/>
      <c r="R485" s="245"/>
      <c r="S485" s="245"/>
      <c r="T485" s="24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7" t="s">
        <v>135</v>
      </c>
      <c r="AU485" s="247" t="s">
        <v>86</v>
      </c>
      <c r="AV485" s="13" t="s">
        <v>84</v>
      </c>
      <c r="AW485" s="13" t="s">
        <v>32</v>
      </c>
      <c r="AX485" s="13" t="s">
        <v>76</v>
      </c>
      <c r="AY485" s="247" t="s">
        <v>124</v>
      </c>
    </row>
    <row r="486" s="13" customFormat="1">
      <c r="A486" s="13"/>
      <c r="B486" s="237"/>
      <c r="C486" s="238"/>
      <c r="D486" s="239" t="s">
        <v>135</v>
      </c>
      <c r="E486" s="240" t="s">
        <v>1</v>
      </c>
      <c r="F486" s="241" t="s">
        <v>138</v>
      </c>
      <c r="G486" s="238"/>
      <c r="H486" s="240" t="s">
        <v>1</v>
      </c>
      <c r="I486" s="242"/>
      <c r="J486" s="238"/>
      <c r="K486" s="238"/>
      <c r="L486" s="243"/>
      <c r="M486" s="244"/>
      <c r="N486" s="245"/>
      <c r="O486" s="245"/>
      <c r="P486" s="245"/>
      <c r="Q486" s="245"/>
      <c r="R486" s="245"/>
      <c r="S486" s="245"/>
      <c r="T486" s="24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7" t="s">
        <v>135</v>
      </c>
      <c r="AU486" s="247" t="s">
        <v>86</v>
      </c>
      <c r="AV486" s="13" t="s">
        <v>84</v>
      </c>
      <c r="AW486" s="13" t="s">
        <v>32</v>
      </c>
      <c r="AX486" s="13" t="s">
        <v>76</v>
      </c>
      <c r="AY486" s="247" t="s">
        <v>124</v>
      </c>
    </row>
    <row r="487" s="13" customFormat="1">
      <c r="A487" s="13"/>
      <c r="B487" s="237"/>
      <c r="C487" s="238"/>
      <c r="D487" s="239" t="s">
        <v>135</v>
      </c>
      <c r="E487" s="240" t="s">
        <v>1</v>
      </c>
      <c r="F487" s="241" t="s">
        <v>412</v>
      </c>
      <c r="G487" s="238"/>
      <c r="H487" s="240" t="s">
        <v>1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7" t="s">
        <v>135</v>
      </c>
      <c r="AU487" s="247" t="s">
        <v>86</v>
      </c>
      <c r="AV487" s="13" t="s">
        <v>84</v>
      </c>
      <c r="AW487" s="13" t="s">
        <v>32</v>
      </c>
      <c r="AX487" s="13" t="s">
        <v>76</v>
      </c>
      <c r="AY487" s="247" t="s">
        <v>124</v>
      </c>
    </row>
    <row r="488" s="13" customFormat="1">
      <c r="A488" s="13"/>
      <c r="B488" s="237"/>
      <c r="C488" s="238"/>
      <c r="D488" s="239" t="s">
        <v>135</v>
      </c>
      <c r="E488" s="240" t="s">
        <v>1</v>
      </c>
      <c r="F488" s="241" t="s">
        <v>138</v>
      </c>
      <c r="G488" s="238"/>
      <c r="H488" s="240" t="s">
        <v>1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7" t="s">
        <v>135</v>
      </c>
      <c r="AU488" s="247" t="s">
        <v>86</v>
      </c>
      <c r="AV488" s="13" t="s">
        <v>84</v>
      </c>
      <c r="AW488" s="13" t="s">
        <v>32</v>
      </c>
      <c r="AX488" s="13" t="s">
        <v>76</v>
      </c>
      <c r="AY488" s="247" t="s">
        <v>124</v>
      </c>
    </row>
    <row r="489" s="14" customFormat="1">
      <c r="A489" s="14"/>
      <c r="B489" s="248"/>
      <c r="C489" s="249"/>
      <c r="D489" s="239" t="s">
        <v>135</v>
      </c>
      <c r="E489" s="250" t="s">
        <v>1</v>
      </c>
      <c r="F489" s="251" t="s">
        <v>413</v>
      </c>
      <c r="G489" s="249"/>
      <c r="H489" s="252">
        <v>0.22500000000000001</v>
      </c>
      <c r="I489" s="253"/>
      <c r="J489" s="249"/>
      <c r="K489" s="249"/>
      <c r="L489" s="254"/>
      <c r="M489" s="255"/>
      <c r="N489" s="256"/>
      <c r="O489" s="256"/>
      <c r="P489" s="256"/>
      <c r="Q489" s="256"/>
      <c r="R489" s="256"/>
      <c r="S489" s="256"/>
      <c r="T489" s="25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8" t="s">
        <v>135</v>
      </c>
      <c r="AU489" s="258" t="s">
        <v>86</v>
      </c>
      <c r="AV489" s="14" t="s">
        <v>86</v>
      </c>
      <c r="AW489" s="14" t="s">
        <v>32</v>
      </c>
      <c r="AX489" s="14" t="s">
        <v>76</v>
      </c>
      <c r="AY489" s="258" t="s">
        <v>124</v>
      </c>
    </row>
    <row r="490" s="14" customFormat="1">
      <c r="A490" s="14"/>
      <c r="B490" s="248"/>
      <c r="C490" s="249"/>
      <c r="D490" s="239" t="s">
        <v>135</v>
      </c>
      <c r="E490" s="250" t="s">
        <v>1</v>
      </c>
      <c r="F490" s="251" t="s">
        <v>414</v>
      </c>
      <c r="G490" s="249"/>
      <c r="H490" s="252">
        <v>0.113</v>
      </c>
      <c r="I490" s="253"/>
      <c r="J490" s="249"/>
      <c r="K490" s="249"/>
      <c r="L490" s="254"/>
      <c r="M490" s="255"/>
      <c r="N490" s="256"/>
      <c r="O490" s="256"/>
      <c r="P490" s="256"/>
      <c r="Q490" s="256"/>
      <c r="R490" s="256"/>
      <c r="S490" s="256"/>
      <c r="T490" s="25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8" t="s">
        <v>135</v>
      </c>
      <c r="AU490" s="258" t="s">
        <v>86</v>
      </c>
      <c r="AV490" s="14" t="s">
        <v>86</v>
      </c>
      <c r="AW490" s="14" t="s">
        <v>32</v>
      </c>
      <c r="AX490" s="14" t="s">
        <v>76</v>
      </c>
      <c r="AY490" s="258" t="s">
        <v>124</v>
      </c>
    </row>
    <row r="491" s="14" customFormat="1">
      <c r="A491" s="14"/>
      <c r="B491" s="248"/>
      <c r="C491" s="249"/>
      <c r="D491" s="239" t="s">
        <v>135</v>
      </c>
      <c r="E491" s="250" t="s">
        <v>1</v>
      </c>
      <c r="F491" s="251" t="s">
        <v>415</v>
      </c>
      <c r="G491" s="249"/>
      <c r="H491" s="252">
        <v>0.113</v>
      </c>
      <c r="I491" s="253"/>
      <c r="J491" s="249"/>
      <c r="K491" s="249"/>
      <c r="L491" s="254"/>
      <c r="M491" s="255"/>
      <c r="N491" s="256"/>
      <c r="O491" s="256"/>
      <c r="P491" s="256"/>
      <c r="Q491" s="256"/>
      <c r="R491" s="256"/>
      <c r="S491" s="256"/>
      <c r="T491" s="257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8" t="s">
        <v>135</v>
      </c>
      <c r="AU491" s="258" t="s">
        <v>86</v>
      </c>
      <c r="AV491" s="14" t="s">
        <v>86</v>
      </c>
      <c r="AW491" s="14" t="s">
        <v>32</v>
      </c>
      <c r="AX491" s="14" t="s">
        <v>76</v>
      </c>
      <c r="AY491" s="258" t="s">
        <v>124</v>
      </c>
    </row>
    <row r="492" s="14" customFormat="1">
      <c r="A492" s="14"/>
      <c r="B492" s="248"/>
      <c r="C492" s="249"/>
      <c r="D492" s="239" t="s">
        <v>135</v>
      </c>
      <c r="E492" s="250" t="s">
        <v>1</v>
      </c>
      <c r="F492" s="251" t="s">
        <v>416</v>
      </c>
      <c r="G492" s="249"/>
      <c r="H492" s="252">
        <v>0.59399999999999997</v>
      </c>
      <c r="I492" s="253"/>
      <c r="J492" s="249"/>
      <c r="K492" s="249"/>
      <c r="L492" s="254"/>
      <c r="M492" s="255"/>
      <c r="N492" s="256"/>
      <c r="O492" s="256"/>
      <c r="P492" s="256"/>
      <c r="Q492" s="256"/>
      <c r="R492" s="256"/>
      <c r="S492" s="256"/>
      <c r="T492" s="257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8" t="s">
        <v>135</v>
      </c>
      <c r="AU492" s="258" t="s">
        <v>86</v>
      </c>
      <c r="AV492" s="14" t="s">
        <v>86</v>
      </c>
      <c r="AW492" s="14" t="s">
        <v>32</v>
      </c>
      <c r="AX492" s="14" t="s">
        <v>76</v>
      </c>
      <c r="AY492" s="258" t="s">
        <v>124</v>
      </c>
    </row>
    <row r="493" s="14" customFormat="1">
      <c r="A493" s="14"/>
      <c r="B493" s="248"/>
      <c r="C493" s="249"/>
      <c r="D493" s="239" t="s">
        <v>135</v>
      </c>
      <c r="E493" s="250" t="s">
        <v>1</v>
      </c>
      <c r="F493" s="251" t="s">
        <v>417</v>
      </c>
      <c r="G493" s="249"/>
      <c r="H493" s="252">
        <v>0.495</v>
      </c>
      <c r="I493" s="253"/>
      <c r="J493" s="249"/>
      <c r="K493" s="249"/>
      <c r="L493" s="254"/>
      <c r="M493" s="255"/>
      <c r="N493" s="256"/>
      <c r="O493" s="256"/>
      <c r="P493" s="256"/>
      <c r="Q493" s="256"/>
      <c r="R493" s="256"/>
      <c r="S493" s="256"/>
      <c r="T493" s="25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8" t="s">
        <v>135</v>
      </c>
      <c r="AU493" s="258" t="s">
        <v>86</v>
      </c>
      <c r="AV493" s="14" t="s">
        <v>86</v>
      </c>
      <c r="AW493" s="14" t="s">
        <v>32</v>
      </c>
      <c r="AX493" s="14" t="s">
        <v>76</v>
      </c>
      <c r="AY493" s="258" t="s">
        <v>124</v>
      </c>
    </row>
    <row r="494" s="14" customFormat="1">
      <c r="A494" s="14"/>
      <c r="B494" s="248"/>
      <c r="C494" s="249"/>
      <c r="D494" s="239" t="s">
        <v>135</v>
      </c>
      <c r="E494" s="250" t="s">
        <v>1</v>
      </c>
      <c r="F494" s="251" t="s">
        <v>418</v>
      </c>
      <c r="G494" s="249"/>
      <c r="H494" s="252">
        <v>0.495</v>
      </c>
      <c r="I494" s="253"/>
      <c r="J494" s="249"/>
      <c r="K494" s="249"/>
      <c r="L494" s="254"/>
      <c r="M494" s="255"/>
      <c r="N494" s="256"/>
      <c r="O494" s="256"/>
      <c r="P494" s="256"/>
      <c r="Q494" s="256"/>
      <c r="R494" s="256"/>
      <c r="S494" s="256"/>
      <c r="T494" s="25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8" t="s">
        <v>135</v>
      </c>
      <c r="AU494" s="258" t="s">
        <v>86</v>
      </c>
      <c r="AV494" s="14" t="s">
        <v>86</v>
      </c>
      <c r="AW494" s="14" t="s">
        <v>32</v>
      </c>
      <c r="AX494" s="14" t="s">
        <v>76</v>
      </c>
      <c r="AY494" s="258" t="s">
        <v>124</v>
      </c>
    </row>
    <row r="495" s="15" customFormat="1">
      <c r="A495" s="15"/>
      <c r="B495" s="259"/>
      <c r="C495" s="260"/>
      <c r="D495" s="239" t="s">
        <v>135</v>
      </c>
      <c r="E495" s="261" t="s">
        <v>1</v>
      </c>
      <c r="F495" s="262" t="s">
        <v>140</v>
      </c>
      <c r="G495" s="260"/>
      <c r="H495" s="263">
        <v>2.0350000000000001</v>
      </c>
      <c r="I495" s="264"/>
      <c r="J495" s="260"/>
      <c r="K495" s="260"/>
      <c r="L495" s="265"/>
      <c r="M495" s="266"/>
      <c r="N495" s="267"/>
      <c r="O495" s="267"/>
      <c r="P495" s="267"/>
      <c r="Q495" s="267"/>
      <c r="R495" s="267"/>
      <c r="S495" s="267"/>
      <c r="T495" s="268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9" t="s">
        <v>135</v>
      </c>
      <c r="AU495" s="269" t="s">
        <v>86</v>
      </c>
      <c r="AV495" s="15" t="s">
        <v>131</v>
      </c>
      <c r="AW495" s="15" t="s">
        <v>32</v>
      </c>
      <c r="AX495" s="15" t="s">
        <v>84</v>
      </c>
      <c r="AY495" s="269" t="s">
        <v>124</v>
      </c>
    </row>
    <row r="496" s="2" customFormat="1" ht="26.4" customHeight="1">
      <c r="A496" s="39"/>
      <c r="B496" s="40"/>
      <c r="C496" s="219" t="s">
        <v>419</v>
      </c>
      <c r="D496" s="219" t="s">
        <v>126</v>
      </c>
      <c r="E496" s="220" t="s">
        <v>420</v>
      </c>
      <c r="F496" s="221" t="s">
        <v>421</v>
      </c>
      <c r="G496" s="222" t="s">
        <v>145</v>
      </c>
      <c r="H496" s="223">
        <v>3.2000000000000002</v>
      </c>
      <c r="I496" s="224"/>
      <c r="J496" s="225">
        <f>ROUND(I496*H496,2)</f>
        <v>0</v>
      </c>
      <c r="K496" s="221" t="s">
        <v>130</v>
      </c>
      <c r="L496" s="45"/>
      <c r="M496" s="226" t="s">
        <v>1</v>
      </c>
      <c r="N496" s="227" t="s">
        <v>41</v>
      </c>
      <c r="O496" s="92"/>
      <c r="P496" s="228">
        <f>O496*H496</f>
        <v>0</v>
      </c>
      <c r="Q496" s="228">
        <v>2.1600000000000001</v>
      </c>
      <c r="R496" s="228">
        <f>Q496*H496</f>
        <v>6.9120000000000008</v>
      </c>
      <c r="S496" s="228">
        <v>0</v>
      </c>
      <c r="T496" s="229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0" t="s">
        <v>131</v>
      </c>
      <c r="AT496" s="230" t="s">
        <v>126</v>
      </c>
      <c r="AU496" s="230" t="s">
        <v>86</v>
      </c>
      <c r="AY496" s="18" t="s">
        <v>124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18" t="s">
        <v>84</v>
      </c>
      <c r="BK496" s="231">
        <f>ROUND(I496*H496,2)</f>
        <v>0</v>
      </c>
      <c r="BL496" s="18" t="s">
        <v>131</v>
      </c>
      <c r="BM496" s="230" t="s">
        <v>422</v>
      </c>
    </row>
    <row r="497" s="2" customFormat="1">
      <c r="A497" s="39"/>
      <c r="B497" s="40"/>
      <c r="C497" s="41"/>
      <c r="D497" s="232" t="s">
        <v>133</v>
      </c>
      <c r="E497" s="41"/>
      <c r="F497" s="233" t="s">
        <v>423</v>
      </c>
      <c r="G497" s="41"/>
      <c r="H497" s="41"/>
      <c r="I497" s="234"/>
      <c r="J497" s="41"/>
      <c r="K497" s="41"/>
      <c r="L497" s="45"/>
      <c r="M497" s="235"/>
      <c r="N497" s="236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133</v>
      </c>
      <c r="AU497" s="18" t="s">
        <v>86</v>
      </c>
    </row>
    <row r="498" s="13" customFormat="1">
      <c r="A498" s="13"/>
      <c r="B498" s="237"/>
      <c r="C498" s="238"/>
      <c r="D498" s="239" t="s">
        <v>135</v>
      </c>
      <c r="E498" s="240" t="s">
        <v>1</v>
      </c>
      <c r="F498" s="241" t="s">
        <v>136</v>
      </c>
      <c r="G498" s="238"/>
      <c r="H498" s="240" t="s">
        <v>1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7" t="s">
        <v>135</v>
      </c>
      <c r="AU498" s="247" t="s">
        <v>86</v>
      </c>
      <c r="AV498" s="13" t="s">
        <v>84</v>
      </c>
      <c r="AW498" s="13" t="s">
        <v>32</v>
      </c>
      <c r="AX498" s="13" t="s">
        <v>76</v>
      </c>
      <c r="AY498" s="247" t="s">
        <v>124</v>
      </c>
    </row>
    <row r="499" s="13" customFormat="1">
      <c r="A499" s="13"/>
      <c r="B499" s="237"/>
      <c r="C499" s="238"/>
      <c r="D499" s="239" t="s">
        <v>135</v>
      </c>
      <c r="E499" s="240" t="s">
        <v>1</v>
      </c>
      <c r="F499" s="241" t="s">
        <v>137</v>
      </c>
      <c r="G499" s="238"/>
      <c r="H499" s="240" t="s">
        <v>1</v>
      </c>
      <c r="I499" s="242"/>
      <c r="J499" s="238"/>
      <c r="K499" s="238"/>
      <c r="L499" s="243"/>
      <c r="M499" s="244"/>
      <c r="N499" s="245"/>
      <c r="O499" s="245"/>
      <c r="P499" s="245"/>
      <c r="Q499" s="245"/>
      <c r="R499" s="245"/>
      <c r="S499" s="245"/>
      <c r="T499" s="24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7" t="s">
        <v>135</v>
      </c>
      <c r="AU499" s="247" t="s">
        <v>86</v>
      </c>
      <c r="AV499" s="13" t="s">
        <v>84</v>
      </c>
      <c r="AW499" s="13" t="s">
        <v>32</v>
      </c>
      <c r="AX499" s="13" t="s">
        <v>76</v>
      </c>
      <c r="AY499" s="247" t="s">
        <v>124</v>
      </c>
    </row>
    <row r="500" s="13" customFormat="1">
      <c r="A500" s="13"/>
      <c r="B500" s="237"/>
      <c r="C500" s="238"/>
      <c r="D500" s="239" t="s">
        <v>135</v>
      </c>
      <c r="E500" s="240" t="s">
        <v>1</v>
      </c>
      <c r="F500" s="241" t="s">
        <v>138</v>
      </c>
      <c r="G500" s="238"/>
      <c r="H500" s="240" t="s">
        <v>1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7" t="s">
        <v>135</v>
      </c>
      <c r="AU500" s="247" t="s">
        <v>86</v>
      </c>
      <c r="AV500" s="13" t="s">
        <v>84</v>
      </c>
      <c r="AW500" s="13" t="s">
        <v>32</v>
      </c>
      <c r="AX500" s="13" t="s">
        <v>76</v>
      </c>
      <c r="AY500" s="247" t="s">
        <v>124</v>
      </c>
    </row>
    <row r="501" s="13" customFormat="1">
      <c r="A501" s="13"/>
      <c r="B501" s="237"/>
      <c r="C501" s="238"/>
      <c r="D501" s="239" t="s">
        <v>135</v>
      </c>
      <c r="E501" s="240" t="s">
        <v>1</v>
      </c>
      <c r="F501" s="241" t="s">
        <v>424</v>
      </c>
      <c r="G501" s="238"/>
      <c r="H501" s="240" t="s">
        <v>1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7" t="s">
        <v>135</v>
      </c>
      <c r="AU501" s="247" t="s">
        <v>86</v>
      </c>
      <c r="AV501" s="13" t="s">
        <v>84</v>
      </c>
      <c r="AW501" s="13" t="s">
        <v>32</v>
      </c>
      <c r="AX501" s="13" t="s">
        <v>76</v>
      </c>
      <c r="AY501" s="247" t="s">
        <v>124</v>
      </c>
    </row>
    <row r="502" s="13" customFormat="1">
      <c r="A502" s="13"/>
      <c r="B502" s="237"/>
      <c r="C502" s="238"/>
      <c r="D502" s="239" t="s">
        <v>135</v>
      </c>
      <c r="E502" s="240" t="s">
        <v>1</v>
      </c>
      <c r="F502" s="241" t="s">
        <v>138</v>
      </c>
      <c r="G502" s="238"/>
      <c r="H502" s="240" t="s">
        <v>1</v>
      </c>
      <c r="I502" s="242"/>
      <c r="J502" s="238"/>
      <c r="K502" s="238"/>
      <c r="L502" s="243"/>
      <c r="M502" s="244"/>
      <c r="N502" s="245"/>
      <c r="O502" s="245"/>
      <c r="P502" s="245"/>
      <c r="Q502" s="245"/>
      <c r="R502" s="245"/>
      <c r="S502" s="245"/>
      <c r="T502" s="24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7" t="s">
        <v>135</v>
      </c>
      <c r="AU502" s="247" t="s">
        <v>86</v>
      </c>
      <c r="AV502" s="13" t="s">
        <v>84</v>
      </c>
      <c r="AW502" s="13" t="s">
        <v>32</v>
      </c>
      <c r="AX502" s="13" t="s">
        <v>76</v>
      </c>
      <c r="AY502" s="247" t="s">
        <v>124</v>
      </c>
    </row>
    <row r="503" s="14" customFormat="1">
      <c r="A503" s="14"/>
      <c r="B503" s="248"/>
      <c r="C503" s="249"/>
      <c r="D503" s="239" t="s">
        <v>135</v>
      </c>
      <c r="E503" s="250" t="s">
        <v>1</v>
      </c>
      <c r="F503" s="251" t="s">
        <v>425</v>
      </c>
      <c r="G503" s="249"/>
      <c r="H503" s="252">
        <v>3.2000000000000002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8" t="s">
        <v>135</v>
      </c>
      <c r="AU503" s="258" t="s">
        <v>86</v>
      </c>
      <c r="AV503" s="14" t="s">
        <v>86</v>
      </c>
      <c r="AW503" s="14" t="s">
        <v>32</v>
      </c>
      <c r="AX503" s="14" t="s">
        <v>76</v>
      </c>
      <c r="AY503" s="258" t="s">
        <v>124</v>
      </c>
    </row>
    <row r="504" s="15" customFormat="1">
      <c r="A504" s="15"/>
      <c r="B504" s="259"/>
      <c r="C504" s="260"/>
      <c r="D504" s="239" t="s">
        <v>135</v>
      </c>
      <c r="E504" s="261" t="s">
        <v>1</v>
      </c>
      <c r="F504" s="262" t="s">
        <v>140</v>
      </c>
      <c r="G504" s="260"/>
      <c r="H504" s="263">
        <v>3.2000000000000002</v>
      </c>
      <c r="I504" s="264"/>
      <c r="J504" s="260"/>
      <c r="K504" s="260"/>
      <c r="L504" s="265"/>
      <c r="M504" s="266"/>
      <c r="N504" s="267"/>
      <c r="O504" s="267"/>
      <c r="P504" s="267"/>
      <c r="Q504" s="267"/>
      <c r="R504" s="267"/>
      <c r="S504" s="267"/>
      <c r="T504" s="268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69" t="s">
        <v>135</v>
      </c>
      <c r="AU504" s="269" t="s">
        <v>86</v>
      </c>
      <c r="AV504" s="15" t="s">
        <v>131</v>
      </c>
      <c r="AW504" s="15" t="s">
        <v>32</v>
      </c>
      <c r="AX504" s="15" t="s">
        <v>84</v>
      </c>
      <c r="AY504" s="269" t="s">
        <v>124</v>
      </c>
    </row>
    <row r="505" s="2" customFormat="1" ht="26.4" customHeight="1">
      <c r="A505" s="39"/>
      <c r="B505" s="40"/>
      <c r="C505" s="219" t="s">
        <v>426</v>
      </c>
      <c r="D505" s="219" t="s">
        <v>126</v>
      </c>
      <c r="E505" s="220" t="s">
        <v>427</v>
      </c>
      <c r="F505" s="221" t="s">
        <v>428</v>
      </c>
      <c r="G505" s="222" t="s">
        <v>145</v>
      </c>
      <c r="H505" s="223">
        <v>12</v>
      </c>
      <c r="I505" s="224"/>
      <c r="J505" s="225">
        <f>ROUND(I505*H505,2)</f>
        <v>0</v>
      </c>
      <c r="K505" s="221" t="s">
        <v>1</v>
      </c>
      <c r="L505" s="45"/>
      <c r="M505" s="226" t="s">
        <v>1</v>
      </c>
      <c r="N505" s="227" t="s">
        <v>41</v>
      </c>
      <c r="O505" s="92"/>
      <c r="P505" s="228">
        <f>O505*H505</f>
        <v>0</v>
      </c>
      <c r="Q505" s="228">
        <v>2.1600000000000001</v>
      </c>
      <c r="R505" s="228">
        <f>Q505*H505</f>
        <v>25.920000000000002</v>
      </c>
      <c r="S505" s="228">
        <v>0</v>
      </c>
      <c r="T505" s="22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0" t="s">
        <v>131</v>
      </c>
      <c r="AT505" s="230" t="s">
        <v>126</v>
      </c>
      <c r="AU505" s="230" t="s">
        <v>86</v>
      </c>
      <c r="AY505" s="18" t="s">
        <v>124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8" t="s">
        <v>84</v>
      </c>
      <c r="BK505" s="231">
        <f>ROUND(I505*H505,2)</f>
        <v>0</v>
      </c>
      <c r="BL505" s="18" t="s">
        <v>131</v>
      </c>
      <c r="BM505" s="230" t="s">
        <v>429</v>
      </c>
    </row>
    <row r="506" s="13" customFormat="1">
      <c r="A506" s="13"/>
      <c r="B506" s="237"/>
      <c r="C506" s="238"/>
      <c r="D506" s="239" t="s">
        <v>135</v>
      </c>
      <c r="E506" s="240" t="s">
        <v>1</v>
      </c>
      <c r="F506" s="241" t="s">
        <v>136</v>
      </c>
      <c r="G506" s="238"/>
      <c r="H506" s="240" t="s">
        <v>1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7" t="s">
        <v>135</v>
      </c>
      <c r="AU506" s="247" t="s">
        <v>86</v>
      </c>
      <c r="AV506" s="13" t="s">
        <v>84</v>
      </c>
      <c r="AW506" s="13" t="s">
        <v>32</v>
      </c>
      <c r="AX506" s="13" t="s">
        <v>76</v>
      </c>
      <c r="AY506" s="247" t="s">
        <v>124</v>
      </c>
    </row>
    <row r="507" s="13" customFormat="1">
      <c r="A507" s="13"/>
      <c r="B507" s="237"/>
      <c r="C507" s="238"/>
      <c r="D507" s="239" t="s">
        <v>135</v>
      </c>
      <c r="E507" s="240" t="s">
        <v>1</v>
      </c>
      <c r="F507" s="241" t="s">
        <v>137</v>
      </c>
      <c r="G507" s="238"/>
      <c r="H507" s="240" t="s">
        <v>1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7" t="s">
        <v>135</v>
      </c>
      <c r="AU507" s="247" t="s">
        <v>86</v>
      </c>
      <c r="AV507" s="13" t="s">
        <v>84</v>
      </c>
      <c r="AW507" s="13" t="s">
        <v>32</v>
      </c>
      <c r="AX507" s="13" t="s">
        <v>76</v>
      </c>
      <c r="AY507" s="247" t="s">
        <v>124</v>
      </c>
    </row>
    <row r="508" s="13" customFormat="1">
      <c r="A508" s="13"/>
      <c r="B508" s="237"/>
      <c r="C508" s="238"/>
      <c r="D508" s="239" t="s">
        <v>135</v>
      </c>
      <c r="E508" s="240" t="s">
        <v>1</v>
      </c>
      <c r="F508" s="241" t="s">
        <v>138</v>
      </c>
      <c r="G508" s="238"/>
      <c r="H508" s="240" t="s">
        <v>1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7" t="s">
        <v>135</v>
      </c>
      <c r="AU508" s="247" t="s">
        <v>86</v>
      </c>
      <c r="AV508" s="13" t="s">
        <v>84</v>
      </c>
      <c r="AW508" s="13" t="s">
        <v>32</v>
      </c>
      <c r="AX508" s="13" t="s">
        <v>76</v>
      </c>
      <c r="AY508" s="247" t="s">
        <v>124</v>
      </c>
    </row>
    <row r="509" s="13" customFormat="1">
      <c r="A509" s="13"/>
      <c r="B509" s="237"/>
      <c r="C509" s="238"/>
      <c r="D509" s="239" t="s">
        <v>135</v>
      </c>
      <c r="E509" s="240" t="s">
        <v>1</v>
      </c>
      <c r="F509" s="241" t="s">
        <v>424</v>
      </c>
      <c r="G509" s="238"/>
      <c r="H509" s="240" t="s">
        <v>1</v>
      </c>
      <c r="I509" s="242"/>
      <c r="J509" s="238"/>
      <c r="K509" s="238"/>
      <c r="L509" s="243"/>
      <c r="M509" s="244"/>
      <c r="N509" s="245"/>
      <c r="O509" s="245"/>
      <c r="P509" s="245"/>
      <c r="Q509" s="245"/>
      <c r="R509" s="245"/>
      <c r="S509" s="245"/>
      <c r="T509" s="24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7" t="s">
        <v>135</v>
      </c>
      <c r="AU509" s="247" t="s">
        <v>86</v>
      </c>
      <c r="AV509" s="13" t="s">
        <v>84</v>
      </c>
      <c r="AW509" s="13" t="s">
        <v>32</v>
      </c>
      <c r="AX509" s="13" t="s">
        <v>76</v>
      </c>
      <c r="AY509" s="247" t="s">
        <v>124</v>
      </c>
    </row>
    <row r="510" s="13" customFormat="1">
      <c r="A510" s="13"/>
      <c r="B510" s="237"/>
      <c r="C510" s="238"/>
      <c r="D510" s="239" t="s">
        <v>135</v>
      </c>
      <c r="E510" s="240" t="s">
        <v>1</v>
      </c>
      <c r="F510" s="241" t="s">
        <v>138</v>
      </c>
      <c r="G510" s="238"/>
      <c r="H510" s="240" t="s">
        <v>1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7" t="s">
        <v>135</v>
      </c>
      <c r="AU510" s="247" t="s">
        <v>86</v>
      </c>
      <c r="AV510" s="13" t="s">
        <v>84</v>
      </c>
      <c r="AW510" s="13" t="s">
        <v>32</v>
      </c>
      <c r="AX510" s="13" t="s">
        <v>76</v>
      </c>
      <c r="AY510" s="247" t="s">
        <v>124</v>
      </c>
    </row>
    <row r="511" s="14" customFormat="1">
      <c r="A511" s="14"/>
      <c r="B511" s="248"/>
      <c r="C511" s="249"/>
      <c r="D511" s="239" t="s">
        <v>135</v>
      </c>
      <c r="E511" s="250" t="s">
        <v>1</v>
      </c>
      <c r="F511" s="251" t="s">
        <v>430</v>
      </c>
      <c r="G511" s="249"/>
      <c r="H511" s="252">
        <v>12</v>
      </c>
      <c r="I511" s="253"/>
      <c r="J511" s="249"/>
      <c r="K511" s="249"/>
      <c r="L511" s="254"/>
      <c r="M511" s="255"/>
      <c r="N511" s="256"/>
      <c r="O511" s="256"/>
      <c r="P511" s="256"/>
      <c r="Q511" s="256"/>
      <c r="R511" s="256"/>
      <c r="S511" s="256"/>
      <c r="T511" s="25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8" t="s">
        <v>135</v>
      </c>
      <c r="AU511" s="258" t="s">
        <v>86</v>
      </c>
      <c r="AV511" s="14" t="s">
        <v>86</v>
      </c>
      <c r="AW511" s="14" t="s">
        <v>32</v>
      </c>
      <c r="AX511" s="14" t="s">
        <v>76</v>
      </c>
      <c r="AY511" s="258" t="s">
        <v>124</v>
      </c>
    </row>
    <row r="512" s="15" customFormat="1">
      <c r="A512" s="15"/>
      <c r="B512" s="259"/>
      <c r="C512" s="260"/>
      <c r="D512" s="239" t="s">
        <v>135</v>
      </c>
      <c r="E512" s="261" t="s">
        <v>1</v>
      </c>
      <c r="F512" s="262" t="s">
        <v>140</v>
      </c>
      <c r="G512" s="260"/>
      <c r="H512" s="263">
        <v>12</v>
      </c>
      <c r="I512" s="264"/>
      <c r="J512" s="260"/>
      <c r="K512" s="260"/>
      <c r="L512" s="265"/>
      <c r="M512" s="266"/>
      <c r="N512" s="267"/>
      <c r="O512" s="267"/>
      <c r="P512" s="267"/>
      <c r="Q512" s="267"/>
      <c r="R512" s="267"/>
      <c r="S512" s="267"/>
      <c r="T512" s="26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9" t="s">
        <v>135</v>
      </c>
      <c r="AU512" s="269" t="s">
        <v>86</v>
      </c>
      <c r="AV512" s="15" t="s">
        <v>131</v>
      </c>
      <c r="AW512" s="15" t="s">
        <v>32</v>
      </c>
      <c r="AX512" s="15" t="s">
        <v>84</v>
      </c>
      <c r="AY512" s="269" t="s">
        <v>124</v>
      </c>
    </row>
    <row r="513" s="2" customFormat="1" ht="24" customHeight="1">
      <c r="A513" s="39"/>
      <c r="B513" s="40"/>
      <c r="C513" s="219" t="s">
        <v>431</v>
      </c>
      <c r="D513" s="219" t="s">
        <v>126</v>
      </c>
      <c r="E513" s="220" t="s">
        <v>432</v>
      </c>
      <c r="F513" s="221" t="s">
        <v>433</v>
      </c>
      <c r="G513" s="222" t="s">
        <v>299</v>
      </c>
      <c r="H513" s="223">
        <v>0.16800000000000001</v>
      </c>
      <c r="I513" s="224"/>
      <c r="J513" s="225">
        <f>ROUND(I513*H513,2)</f>
        <v>0</v>
      </c>
      <c r="K513" s="221" t="s">
        <v>130</v>
      </c>
      <c r="L513" s="45"/>
      <c r="M513" s="226" t="s">
        <v>1</v>
      </c>
      <c r="N513" s="227" t="s">
        <v>41</v>
      </c>
      <c r="O513" s="92"/>
      <c r="P513" s="228">
        <f>O513*H513</f>
        <v>0</v>
      </c>
      <c r="Q513" s="228">
        <v>1.06277</v>
      </c>
      <c r="R513" s="228">
        <f>Q513*H513</f>
        <v>0.17854536000000001</v>
      </c>
      <c r="S513" s="228">
        <v>0</v>
      </c>
      <c r="T513" s="229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0" t="s">
        <v>131</v>
      </c>
      <c r="AT513" s="230" t="s">
        <v>126</v>
      </c>
      <c r="AU513" s="230" t="s">
        <v>86</v>
      </c>
      <c r="AY513" s="18" t="s">
        <v>124</v>
      </c>
      <c r="BE513" s="231">
        <f>IF(N513="základní",J513,0)</f>
        <v>0</v>
      </c>
      <c r="BF513" s="231">
        <f>IF(N513="snížená",J513,0)</f>
        <v>0</v>
      </c>
      <c r="BG513" s="231">
        <f>IF(N513="zákl. přenesená",J513,0)</f>
        <v>0</v>
      </c>
      <c r="BH513" s="231">
        <f>IF(N513="sníž. přenesená",J513,0)</f>
        <v>0</v>
      </c>
      <c r="BI513" s="231">
        <f>IF(N513="nulová",J513,0)</f>
        <v>0</v>
      </c>
      <c r="BJ513" s="18" t="s">
        <v>84</v>
      </c>
      <c r="BK513" s="231">
        <f>ROUND(I513*H513,2)</f>
        <v>0</v>
      </c>
      <c r="BL513" s="18" t="s">
        <v>131</v>
      </c>
      <c r="BM513" s="230" t="s">
        <v>434</v>
      </c>
    </row>
    <row r="514" s="2" customFormat="1">
      <c r="A514" s="39"/>
      <c r="B514" s="40"/>
      <c r="C514" s="41"/>
      <c r="D514" s="232" t="s">
        <v>133</v>
      </c>
      <c r="E514" s="41"/>
      <c r="F514" s="233" t="s">
        <v>435</v>
      </c>
      <c r="G514" s="41"/>
      <c r="H514" s="41"/>
      <c r="I514" s="234"/>
      <c r="J514" s="41"/>
      <c r="K514" s="41"/>
      <c r="L514" s="45"/>
      <c r="M514" s="235"/>
      <c r="N514" s="236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133</v>
      </c>
      <c r="AU514" s="18" t="s">
        <v>86</v>
      </c>
    </row>
    <row r="515" s="13" customFormat="1">
      <c r="A515" s="13"/>
      <c r="B515" s="237"/>
      <c r="C515" s="238"/>
      <c r="D515" s="239" t="s">
        <v>135</v>
      </c>
      <c r="E515" s="240" t="s">
        <v>1</v>
      </c>
      <c r="F515" s="241" t="s">
        <v>136</v>
      </c>
      <c r="G515" s="238"/>
      <c r="H515" s="240" t="s">
        <v>1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7" t="s">
        <v>135</v>
      </c>
      <c r="AU515" s="247" t="s">
        <v>86</v>
      </c>
      <c r="AV515" s="13" t="s">
        <v>84</v>
      </c>
      <c r="AW515" s="13" t="s">
        <v>32</v>
      </c>
      <c r="AX515" s="13" t="s">
        <v>76</v>
      </c>
      <c r="AY515" s="247" t="s">
        <v>124</v>
      </c>
    </row>
    <row r="516" s="13" customFormat="1">
      <c r="A516" s="13"/>
      <c r="B516" s="237"/>
      <c r="C516" s="238"/>
      <c r="D516" s="239" t="s">
        <v>135</v>
      </c>
      <c r="E516" s="240" t="s">
        <v>1</v>
      </c>
      <c r="F516" s="241" t="s">
        <v>137</v>
      </c>
      <c r="G516" s="238"/>
      <c r="H516" s="240" t="s">
        <v>1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7" t="s">
        <v>135</v>
      </c>
      <c r="AU516" s="247" t="s">
        <v>86</v>
      </c>
      <c r="AV516" s="13" t="s">
        <v>84</v>
      </c>
      <c r="AW516" s="13" t="s">
        <v>32</v>
      </c>
      <c r="AX516" s="13" t="s">
        <v>76</v>
      </c>
      <c r="AY516" s="247" t="s">
        <v>124</v>
      </c>
    </row>
    <row r="517" s="13" customFormat="1">
      <c r="A517" s="13"/>
      <c r="B517" s="237"/>
      <c r="C517" s="238"/>
      <c r="D517" s="239" t="s">
        <v>135</v>
      </c>
      <c r="E517" s="240" t="s">
        <v>1</v>
      </c>
      <c r="F517" s="241" t="s">
        <v>138</v>
      </c>
      <c r="G517" s="238"/>
      <c r="H517" s="240" t="s">
        <v>1</v>
      </c>
      <c r="I517" s="242"/>
      <c r="J517" s="238"/>
      <c r="K517" s="238"/>
      <c r="L517" s="243"/>
      <c r="M517" s="244"/>
      <c r="N517" s="245"/>
      <c r="O517" s="245"/>
      <c r="P517" s="245"/>
      <c r="Q517" s="245"/>
      <c r="R517" s="245"/>
      <c r="S517" s="245"/>
      <c r="T517" s="24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7" t="s">
        <v>135</v>
      </c>
      <c r="AU517" s="247" t="s">
        <v>86</v>
      </c>
      <c r="AV517" s="13" t="s">
        <v>84</v>
      </c>
      <c r="AW517" s="13" t="s">
        <v>32</v>
      </c>
      <c r="AX517" s="13" t="s">
        <v>76</v>
      </c>
      <c r="AY517" s="247" t="s">
        <v>124</v>
      </c>
    </row>
    <row r="518" s="14" customFormat="1">
      <c r="A518" s="14"/>
      <c r="B518" s="248"/>
      <c r="C518" s="249"/>
      <c r="D518" s="239" t="s">
        <v>135</v>
      </c>
      <c r="E518" s="250" t="s">
        <v>1</v>
      </c>
      <c r="F518" s="251" t="s">
        <v>436</v>
      </c>
      <c r="G518" s="249"/>
      <c r="H518" s="252">
        <v>0.10100000000000001</v>
      </c>
      <c r="I518" s="253"/>
      <c r="J518" s="249"/>
      <c r="K518" s="249"/>
      <c r="L518" s="254"/>
      <c r="M518" s="255"/>
      <c r="N518" s="256"/>
      <c r="O518" s="256"/>
      <c r="P518" s="256"/>
      <c r="Q518" s="256"/>
      <c r="R518" s="256"/>
      <c r="S518" s="256"/>
      <c r="T518" s="257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8" t="s">
        <v>135</v>
      </c>
      <c r="AU518" s="258" t="s">
        <v>86</v>
      </c>
      <c r="AV518" s="14" t="s">
        <v>86</v>
      </c>
      <c r="AW518" s="14" t="s">
        <v>32</v>
      </c>
      <c r="AX518" s="14" t="s">
        <v>76</v>
      </c>
      <c r="AY518" s="258" t="s">
        <v>124</v>
      </c>
    </row>
    <row r="519" s="14" customFormat="1">
      <c r="A519" s="14"/>
      <c r="B519" s="248"/>
      <c r="C519" s="249"/>
      <c r="D519" s="239" t="s">
        <v>135</v>
      </c>
      <c r="E519" s="250" t="s">
        <v>1</v>
      </c>
      <c r="F519" s="251" t="s">
        <v>437</v>
      </c>
      <c r="G519" s="249"/>
      <c r="H519" s="252">
        <v>0.067000000000000004</v>
      </c>
      <c r="I519" s="253"/>
      <c r="J519" s="249"/>
      <c r="K519" s="249"/>
      <c r="L519" s="254"/>
      <c r="M519" s="255"/>
      <c r="N519" s="256"/>
      <c r="O519" s="256"/>
      <c r="P519" s="256"/>
      <c r="Q519" s="256"/>
      <c r="R519" s="256"/>
      <c r="S519" s="256"/>
      <c r="T519" s="25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8" t="s">
        <v>135</v>
      </c>
      <c r="AU519" s="258" t="s">
        <v>86</v>
      </c>
      <c r="AV519" s="14" t="s">
        <v>86</v>
      </c>
      <c r="AW519" s="14" t="s">
        <v>32</v>
      </c>
      <c r="AX519" s="14" t="s">
        <v>76</v>
      </c>
      <c r="AY519" s="258" t="s">
        <v>124</v>
      </c>
    </row>
    <row r="520" s="15" customFormat="1">
      <c r="A520" s="15"/>
      <c r="B520" s="259"/>
      <c r="C520" s="260"/>
      <c r="D520" s="239" t="s">
        <v>135</v>
      </c>
      <c r="E520" s="261" t="s">
        <v>1</v>
      </c>
      <c r="F520" s="262" t="s">
        <v>140</v>
      </c>
      <c r="G520" s="260"/>
      <c r="H520" s="263">
        <v>0.16800000000000001</v>
      </c>
      <c r="I520" s="264"/>
      <c r="J520" s="260"/>
      <c r="K520" s="260"/>
      <c r="L520" s="265"/>
      <c r="M520" s="266"/>
      <c r="N520" s="267"/>
      <c r="O520" s="267"/>
      <c r="P520" s="267"/>
      <c r="Q520" s="267"/>
      <c r="R520" s="267"/>
      <c r="S520" s="267"/>
      <c r="T520" s="268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9" t="s">
        <v>135</v>
      </c>
      <c r="AU520" s="269" t="s">
        <v>86</v>
      </c>
      <c r="AV520" s="15" t="s">
        <v>131</v>
      </c>
      <c r="AW520" s="15" t="s">
        <v>32</v>
      </c>
      <c r="AX520" s="15" t="s">
        <v>84</v>
      </c>
      <c r="AY520" s="269" t="s">
        <v>124</v>
      </c>
    </row>
    <row r="521" s="2" customFormat="1" ht="26.4" customHeight="1">
      <c r="A521" s="39"/>
      <c r="B521" s="40"/>
      <c r="C521" s="219" t="s">
        <v>438</v>
      </c>
      <c r="D521" s="219" t="s">
        <v>126</v>
      </c>
      <c r="E521" s="220" t="s">
        <v>439</v>
      </c>
      <c r="F521" s="221" t="s">
        <v>440</v>
      </c>
      <c r="G521" s="222" t="s">
        <v>145</v>
      </c>
      <c r="H521" s="223">
        <v>3.9689999999999999</v>
      </c>
      <c r="I521" s="224"/>
      <c r="J521" s="225">
        <f>ROUND(I521*H521,2)</f>
        <v>0</v>
      </c>
      <c r="K521" s="221" t="s">
        <v>130</v>
      </c>
      <c r="L521" s="45"/>
      <c r="M521" s="226" t="s">
        <v>1</v>
      </c>
      <c r="N521" s="227" t="s">
        <v>41</v>
      </c>
      <c r="O521" s="92"/>
      <c r="P521" s="228">
        <f>O521*H521</f>
        <v>0</v>
      </c>
      <c r="Q521" s="228">
        <v>2.3010199999999998</v>
      </c>
      <c r="R521" s="228">
        <f>Q521*H521</f>
        <v>9.1327483799999989</v>
      </c>
      <c r="S521" s="228">
        <v>0</v>
      </c>
      <c r="T521" s="22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0" t="s">
        <v>131</v>
      </c>
      <c r="AT521" s="230" t="s">
        <v>126</v>
      </c>
      <c r="AU521" s="230" t="s">
        <v>86</v>
      </c>
      <c r="AY521" s="18" t="s">
        <v>124</v>
      </c>
      <c r="BE521" s="231">
        <f>IF(N521="základní",J521,0)</f>
        <v>0</v>
      </c>
      <c r="BF521" s="231">
        <f>IF(N521="snížená",J521,0)</f>
        <v>0</v>
      </c>
      <c r="BG521" s="231">
        <f>IF(N521="zákl. přenesená",J521,0)</f>
        <v>0</v>
      </c>
      <c r="BH521" s="231">
        <f>IF(N521="sníž. přenesená",J521,0)</f>
        <v>0</v>
      </c>
      <c r="BI521" s="231">
        <f>IF(N521="nulová",J521,0)</f>
        <v>0</v>
      </c>
      <c r="BJ521" s="18" t="s">
        <v>84</v>
      </c>
      <c r="BK521" s="231">
        <f>ROUND(I521*H521,2)</f>
        <v>0</v>
      </c>
      <c r="BL521" s="18" t="s">
        <v>131</v>
      </c>
      <c r="BM521" s="230" t="s">
        <v>441</v>
      </c>
    </row>
    <row r="522" s="2" customFormat="1">
      <c r="A522" s="39"/>
      <c r="B522" s="40"/>
      <c r="C522" s="41"/>
      <c r="D522" s="232" t="s">
        <v>133</v>
      </c>
      <c r="E522" s="41"/>
      <c r="F522" s="233" t="s">
        <v>442</v>
      </c>
      <c r="G522" s="41"/>
      <c r="H522" s="41"/>
      <c r="I522" s="234"/>
      <c r="J522" s="41"/>
      <c r="K522" s="41"/>
      <c r="L522" s="45"/>
      <c r="M522" s="235"/>
      <c r="N522" s="236"/>
      <c r="O522" s="92"/>
      <c r="P522" s="92"/>
      <c r="Q522" s="92"/>
      <c r="R522" s="92"/>
      <c r="S522" s="92"/>
      <c r="T522" s="93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133</v>
      </c>
      <c r="AU522" s="18" t="s">
        <v>86</v>
      </c>
    </row>
    <row r="523" s="13" customFormat="1">
      <c r="A523" s="13"/>
      <c r="B523" s="237"/>
      <c r="C523" s="238"/>
      <c r="D523" s="239" t="s">
        <v>135</v>
      </c>
      <c r="E523" s="240" t="s">
        <v>1</v>
      </c>
      <c r="F523" s="241" t="s">
        <v>136</v>
      </c>
      <c r="G523" s="238"/>
      <c r="H523" s="240" t="s">
        <v>1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7" t="s">
        <v>135</v>
      </c>
      <c r="AU523" s="247" t="s">
        <v>86</v>
      </c>
      <c r="AV523" s="13" t="s">
        <v>84</v>
      </c>
      <c r="AW523" s="13" t="s">
        <v>32</v>
      </c>
      <c r="AX523" s="13" t="s">
        <v>76</v>
      </c>
      <c r="AY523" s="247" t="s">
        <v>124</v>
      </c>
    </row>
    <row r="524" s="13" customFormat="1">
      <c r="A524" s="13"/>
      <c r="B524" s="237"/>
      <c r="C524" s="238"/>
      <c r="D524" s="239" t="s">
        <v>135</v>
      </c>
      <c r="E524" s="240" t="s">
        <v>1</v>
      </c>
      <c r="F524" s="241" t="s">
        <v>137</v>
      </c>
      <c r="G524" s="238"/>
      <c r="H524" s="240" t="s">
        <v>1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7" t="s">
        <v>135</v>
      </c>
      <c r="AU524" s="247" t="s">
        <v>86</v>
      </c>
      <c r="AV524" s="13" t="s">
        <v>84</v>
      </c>
      <c r="AW524" s="13" t="s">
        <v>32</v>
      </c>
      <c r="AX524" s="13" t="s">
        <v>76</v>
      </c>
      <c r="AY524" s="247" t="s">
        <v>124</v>
      </c>
    </row>
    <row r="525" s="13" customFormat="1">
      <c r="A525" s="13"/>
      <c r="B525" s="237"/>
      <c r="C525" s="238"/>
      <c r="D525" s="239" t="s">
        <v>135</v>
      </c>
      <c r="E525" s="240" t="s">
        <v>1</v>
      </c>
      <c r="F525" s="241" t="s">
        <v>138</v>
      </c>
      <c r="G525" s="238"/>
      <c r="H525" s="240" t="s">
        <v>1</v>
      </c>
      <c r="I525" s="242"/>
      <c r="J525" s="238"/>
      <c r="K525" s="238"/>
      <c r="L525" s="243"/>
      <c r="M525" s="244"/>
      <c r="N525" s="245"/>
      <c r="O525" s="245"/>
      <c r="P525" s="245"/>
      <c r="Q525" s="245"/>
      <c r="R525" s="245"/>
      <c r="S525" s="245"/>
      <c r="T525" s="24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7" t="s">
        <v>135</v>
      </c>
      <c r="AU525" s="247" t="s">
        <v>86</v>
      </c>
      <c r="AV525" s="13" t="s">
        <v>84</v>
      </c>
      <c r="AW525" s="13" t="s">
        <v>32</v>
      </c>
      <c r="AX525" s="13" t="s">
        <v>76</v>
      </c>
      <c r="AY525" s="247" t="s">
        <v>124</v>
      </c>
    </row>
    <row r="526" s="14" customFormat="1">
      <c r="A526" s="14"/>
      <c r="B526" s="248"/>
      <c r="C526" s="249"/>
      <c r="D526" s="239" t="s">
        <v>135</v>
      </c>
      <c r="E526" s="250" t="s">
        <v>1</v>
      </c>
      <c r="F526" s="251" t="s">
        <v>443</v>
      </c>
      <c r="G526" s="249"/>
      <c r="H526" s="252">
        <v>2.3849999999999998</v>
      </c>
      <c r="I526" s="253"/>
      <c r="J526" s="249"/>
      <c r="K526" s="249"/>
      <c r="L526" s="254"/>
      <c r="M526" s="255"/>
      <c r="N526" s="256"/>
      <c r="O526" s="256"/>
      <c r="P526" s="256"/>
      <c r="Q526" s="256"/>
      <c r="R526" s="256"/>
      <c r="S526" s="256"/>
      <c r="T526" s="25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8" t="s">
        <v>135</v>
      </c>
      <c r="AU526" s="258" t="s">
        <v>86</v>
      </c>
      <c r="AV526" s="14" t="s">
        <v>86</v>
      </c>
      <c r="AW526" s="14" t="s">
        <v>32</v>
      </c>
      <c r="AX526" s="14" t="s">
        <v>76</v>
      </c>
      <c r="AY526" s="258" t="s">
        <v>124</v>
      </c>
    </row>
    <row r="527" s="14" customFormat="1">
      <c r="A527" s="14"/>
      <c r="B527" s="248"/>
      <c r="C527" s="249"/>
      <c r="D527" s="239" t="s">
        <v>135</v>
      </c>
      <c r="E527" s="250" t="s">
        <v>1</v>
      </c>
      <c r="F527" s="251" t="s">
        <v>444</v>
      </c>
      <c r="G527" s="249"/>
      <c r="H527" s="252">
        <v>1.5840000000000001</v>
      </c>
      <c r="I527" s="253"/>
      <c r="J527" s="249"/>
      <c r="K527" s="249"/>
      <c r="L527" s="254"/>
      <c r="M527" s="255"/>
      <c r="N527" s="256"/>
      <c r="O527" s="256"/>
      <c r="P527" s="256"/>
      <c r="Q527" s="256"/>
      <c r="R527" s="256"/>
      <c r="S527" s="256"/>
      <c r="T527" s="257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8" t="s">
        <v>135</v>
      </c>
      <c r="AU527" s="258" t="s">
        <v>86</v>
      </c>
      <c r="AV527" s="14" t="s">
        <v>86</v>
      </c>
      <c r="AW527" s="14" t="s">
        <v>32</v>
      </c>
      <c r="AX527" s="14" t="s">
        <v>76</v>
      </c>
      <c r="AY527" s="258" t="s">
        <v>124</v>
      </c>
    </row>
    <row r="528" s="15" customFormat="1">
      <c r="A528" s="15"/>
      <c r="B528" s="259"/>
      <c r="C528" s="260"/>
      <c r="D528" s="239" t="s">
        <v>135</v>
      </c>
      <c r="E528" s="261" t="s">
        <v>1</v>
      </c>
      <c r="F528" s="262" t="s">
        <v>140</v>
      </c>
      <c r="G528" s="260"/>
      <c r="H528" s="263">
        <v>3.9689999999999999</v>
      </c>
      <c r="I528" s="264"/>
      <c r="J528" s="260"/>
      <c r="K528" s="260"/>
      <c r="L528" s="265"/>
      <c r="M528" s="266"/>
      <c r="N528" s="267"/>
      <c r="O528" s="267"/>
      <c r="P528" s="267"/>
      <c r="Q528" s="267"/>
      <c r="R528" s="267"/>
      <c r="S528" s="267"/>
      <c r="T528" s="268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9" t="s">
        <v>135</v>
      </c>
      <c r="AU528" s="269" t="s">
        <v>86</v>
      </c>
      <c r="AV528" s="15" t="s">
        <v>131</v>
      </c>
      <c r="AW528" s="15" t="s">
        <v>32</v>
      </c>
      <c r="AX528" s="15" t="s">
        <v>84</v>
      </c>
      <c r="AY528" s="269" t="s">
        <v>124</v>
      </c>
    </row>
    <row r="529" s="2" customFormat="1" ht="16.5" customHeight="1">
      <c r="A529" s="39"/>
      <c r="B529" s="40"/>
      <c r="C529" s="219" t="s">
        <v>445</v>
      </c>
      <c r="D529" s="219" t="s">
        <v>126</v>
      </c>
      <c r="E529" s="220" t="s">
        <v>446</v>
      </c>
      <c r="F529" s="221" t="s">
        <v>447</v>
      </c>
      <c r="G529" s="222" t="s">
        <v>129</v>
      </c>
      <c r="H529" s="223">
        <v>4.4400000000000004</v>
      </c>
      <c r="I529" s="224"/>
      <c r="J529" s="225">
        <f>ROUND(I529*H529,2)</f>
        <v>0</v>
      </c>
      <c r="K529" s="221" t="s">
        <v>130</v>
      </c>
      <c r="L529" s="45"/>
      <c r="M529" s="226" t="s">
        <v>1</v>
      </c>
      <c r="N529" s="227" t="s">
        <v>41</v>
      </c>
      <c r="O529" s="92"/>
      <c r="P529" s="228">
        <f>O529*H529</f>
        <v>0</v>
      </c>
      <c r="Q529" s="228">
        <v>0.0029399999999999999</v>
      </c>
      <c r="R529" s="228">
        <f>Q529*H529</f>
        <v>0.0130536</v>
      </c>
      <c r="S529" s="228">
        <v>0</v>
      </c>
      <c r="T529" s="229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0" t="s">
        <v>131</v>
      </c>
      <c r="AT529" s="230" t="s">
        <v>126</v>
      </c>
      <c r="AU529" s="230" t="s">
        <v>86</v>
      </c>
      <c r="AY529" s="18" t="s">
        <v>124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8" t="s">
        <v>84</v>
      </c>
      <c r="BK529" s="231">
        <f>ROUND(I529*H529,2)</f>
        <v>0</v>
      </c>
      <c r="BL529" s="18" t="s">
        <v>131</v>
      </c>
      <c r="BM529" s="230" t="s">
        <v>448</v>
      </c>
    </row>
    <row r="530" s="2" customFormat="1">
      <c r="A530" s="39"/>
      <c r="B530" s="40"/>
      <c r="C530" s="41"/>
      <c r="D530" s="232" t="s">
        <v>133</v>
      </c>
      <c r="E530" s="41"/>
      <c r="F530" s="233" t="s">
        <v>449</v>
      </c>
      <c r="G530" s="41"/>
      <c r="H530" s="41"/>
      <c r="I530" s="234"/>
      <c r="J530" s="41"/>
      <c r="K530" s="41"/>
      <c r="L530" s="45"/>
      <c r="M530" s="235"/>
      <c r="N530" s="236"/>
      <c r="O530" s="92"/>
      <c r="P530" s="92"/>
      <c r="Q530" s="92"/>
      <c r="R530" s="92"/>
      <c r="S530" s="92"/>
      <c r="T530" s="93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133</v>
      </c>
      <c r="AU530" s="18" t="s">
        <v>86</v>
      </c>
    </row>
    <row r="531" s="13" customFormat="1">
      <c r="A531" s="13"/>
      <c r="B531" s="237"/>
      <c r="C531" s="238"/>
      <c r="D531" s="239" t="s">
        <v>135</v>
      </c>
      <c r="E531" s="240" t="s">
        <v>1</v>
      </c>
      <c r="F531" s="241" t="s">
        <v>136</v>
      </c>
      <c r="G531" s="238"/>
      <c r="H531" s="240" t="s">
        <v>1</v>
      </c>
      <c r="I531" s="242"/>
      <c r="J531" s="238"/>
      <c r="K531" s="238"/>
      <c r="L531" s="243"/>
      <c r="M531" s="244"/>
      <c r="N531" s="245"/>
      <c r="O531" s="245"/>
      <c r="P531" s="245"/>
      <c r="Q531" s="245"/>
      <c r="R531" s="245"/>
      <c r="S531" s="245"/>
      <c r="T531" s="24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7" t="s">
        <v>135</v>
      </c>
      <c r="AU531" s="247" t="s">
        <v>86</v>
      </c>
      <c r="AV531" s="13" t="s">
        <v>84</v>
      </c>
      <c r="AW531" s="13" t="s">
        <v>32</v>
      </c>
      <c r="AX531" s="13" t="s">
        <v>76</v>
      </c>
      <c r="AY531" s="247" t="s">
        <v>124</v>
      </c>
    </row>
    <row r="532" s="13" customFormat="1">
      <c r="A532" s="13"/>
      <c r="B532" s="237"/>
      <c r="C532" s="238"/>
      <c r="D532" s="239" t="s">
        <v>135</v>
      </c>
      <c r="E532" s="240" t="s">
        <v>1</v>
      </c>
      <c r="F532" s="241" t="s">
        <v>137</v>
      </c>
      <c r="G532" s="238"/>
      <c r="H532" s="240" t="s">
        <v>1</v>
      </c>
      <c r="I532" s="242"/>
      <c r="J532" s="238"/>
      <c r="K532" s="238"/>
      <c r="L532" s="243"/>
      <c r="M532" s="244"/>
      <c r="N532" s="245"/>
      <c r="O532" s="245"/>
      <c r="P532" s="245"/>
      <c r="Q532" s="245"/>
      <c r="R532" s="245"/>
      <c r="S532" s="245"/>
      <c r="T532" s="24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7" t="s">
        <v>135</v>
      </c>
      <c r="AU532" s="247" t="s">
        <v>86</v>
      </c>
      <c r="AV532" s="13" t="s">
        <v>84</v>
      </c>
      <c r="AW532" s="13" t="s">
        <v>32</v>
      </c>
      <c r="AX532" s="13" t="s">
        <v>76</v>
      </c>
      <c r="AY532" s="247" t="s">
        <v>124</v>
      </c>
    </row>
    <row r="533" s="13" customFormat="1">
      <c r="A533" s="13"/>
      <c r="B533" s="237"/>
      <c r="C533" s="238"/>
      <c r="D533" s="239" t="s">
        <v>135</v>
      </c>
      <c r="E533" s="240" t="s">
        <v>1</v>
      </c>
      <c r="F533" s="241" t="s">
        <v>138</v>
      </c>
      <c r="G533" s="238"/>
      <c r="H533" s="240" t="s">
        <v>1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7" t="s">
        <v>135</v>
      </c>
      <c r="AU533" s="247" t="s">
        <v>86</v>
      </c>
      <c r="AV533" s="13" t="s">
        <v>84</v>
      </c>
      <c r="AW533" s="13" t="s">
        <v>32</v>
      </c>
      <c r="AX533" s="13" t="s">
        <v>76</v>
      </c>
      <c r="AY533" s="247" t="s">
        <v>124</v>
      </c>
    </row>
    <row r="534" s="14" customFormat="1">
      <c r="A534" s="14"/>
      <c r="B534" s="248"/>
      <c r="C534" s="249"/>
      <c r="D534" s="239" t="s">
        <v>135</v>
      </c>
      <c r="E534" s="250" t="s">
        <v>1</v>
      </c>
      <c r="F534" s="251" t="s">
        <v>450</v>
      </c>
      <c r="G534" s="249"/>
      <c r="H534" s="252">
        <v>2.4900000000000002</v>
      </c>
      <c r="I534" s="253"/>
      <c r="J534" s="249"/>
      <c r="K534" s="249"/>
      <c r="L534" s="254"/>
      <c r="M534" s="255"/>
      <c r="N534" s="256"/>
      <c r="O534" s="256"/>
      <c r="P534" s="256"/>
      <c r="Q534" s="256"/>
      <c r="R534" s="256"/>
      <c r="S534" s="256"/>
      <c r="T534" s="257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8" t="s">
        <v>135</v>
      </c>
      <c r="AU534" s="258" t="s">
        <v>86</v>
      </c>
      <c r="AV534" s="14" t="s">
        <v>86</v>
      </c>
      <c r="AW534" s="14" t="s">
        <v>32</v>
      </c>
      <c r="AX534" s="14" t="s">
        <v>76</v>
      </c>
      <c r="AY534" s="258" t="s">
        <v>124</v>
      </c>
    </row>
    <row r="535" s="14" customFormat="1">
      <c r="A535" s="14"/>
      <c r="B535" s="248"/>
      <c r="C535" s="249"/>
      <c r="D535" s="239" t="s">
        <v>135</v>
      </c>
      <c r="E535" s="250" t="s">
        <v>1</v>
      </c>
      <c r="F535" s="251" t="s">
        <v>451</v>
      </c>
      <c r="G535" s="249"/>
      <c r="H535" s="252">
        <v>1.95</v>
      </c>
      <c r="I535" s="253"/>
      <c r="J535" s="249"/>
      <c r="K535" s="249"/>
      <c r="L535" s="254"/>
      <c r="M535" s="255"/>
      <c r="N535" s="256"/>
      <c r="O535" s="256"/>
      <c r="P535" s="256"/>
      <c r="Q535" s="256"/>
      <c r="R535" s="256"/>
      <c r="S535" s="256"/>
      <c r="T535" s="257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8" t="s">
        <v>135</v>
      </c>
      <c r="AU535" s="258" t="s">
        <v>86</v>
      </c>
      <c r="AV535" s="14" t="s">
        <v>86</v>
      </c>
      <c r="AW535" s="14" t="s">
        <v>32</v>
      </c>
      <c r="AX535" s="14" t="s">
        <v>76</v>
      </c>
      <c r="AY535" s="258" t="s">
        <v>124</v>
      </c>
    </row>
    <row r="536" s="15" customFormat="1">
      <c r="A536" s="15"/>
      <c r="B536" s="259"/>
      <c r="C536" s="260"/>
      <c r="D536" s="239" t="s">
        <v>135</v>
      </c>
      <c r="E536" s="261" t="s">
        <v>1</v>
      </c>
      <c r="F536" s="262" t="s">
        <v>140</v>
      </c>
      <c r="G536" s="260"/>
      <c r="H536" s="263">
        <v>4.4400000000000004</v>
      </c>
      <c r="I536" s="264"/>
      <c r="J536" s="260"/>
      <c r="K536" s="260"/>
      <c r="L536" s="265"/>
      <c r="M536" s="266"/>
      <c r="N536" s="267"/>
      <c r="O536" s="267"/>
      <c r="P536" s="267"/>
      <c r="Q536" s="267"/>
      <c r="R536" s="267"/>
      <c r="S536" s="267"/>
      <c r="T536" s="268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9" t="s">
        <v>135</v>
      </c>
      <c r="AU536" s="269" t="s">
        <v>86</v>
      </c>
      <c r="AV536" s="15" t="s">
        <v>131</v>
      </c>
      <c r="AW536" s="15" t="s">
        <v>32</v>
      </c>
      <c r="AX536" s="15" t="s">
        <v>84</v>
      </c>
      <c r="AY536" s="269" t="s">
        <v>124</v>
      </c>
    </row>
    <row r="537" s="2" customFormat="1" ht="16.5" customHeight="1">
      <c r="A537" s="39"/>
      <c r="B537" s="40"/>
      <c r="C537" s="219" t="s">
        <v>452</v>
      </c>
      <c r="D537" s="219" t="s">
        <v>126</v>
      </c>
      <c r="E537" s="220" t="s">
        <v>453</v>
      </c>
      <c r="F537" s="221" t="s">
        <v>454</v>
      </c>
      <c r="G537" s="222" t="s">
        <v>129</v>
      </c>
      <c r="H537" s="223">
        <v>4.4400000000000004</v>
      </c>
      <c r="I537" s="224"/>
      <c r="J537" s="225">
        <f>ROUND(I537*H537,2)</f>
        <v>0</v>
      </c>
      <c r="K537" s="221" t="s">
        <v>130</v>
      </c>
      <c r="L537" s="45"/>
      <c r="M537" s="226" t="s">
        <v>1</v>
      </c>
      <c r="N537" s="227" t="s">
        <v>41</v>
      </c>
      <c r="O537" s="92"/>
      <c r="P537" s="228">
        <f>O537*H537</f>
        <v>0</v>
      </c>
      <c r="Q537" s="228">
        <v>0</v>
      </c>
      <c r="R537" s="228">
        <f>Q537*H537</f>
        <v>0</v>
      </c>
      <c r="S537" s="228">
        <v>0</v>
      </c>
      <c r="T537" s="22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0" t="s">
        <v>131</v>
      </c>
      <c r="AT537" s="230" t="s">
        <v>126</v>
      </c>
      <c r="AU537" s="230" t="s">
        <v>86</v>
      </c>
      <c r="AY537" s="18" t="s">
        <v>124</v>
      </c>
      <c r="BE537" s="231">
        <f>IF(N537="základní",J537,0)</f>
        <v>0</v>
      </c>
      <c r="BF537" s="231">
        <f>IF(N537="snížená",J537,0)</f>
        <v>0</v>
      </c>
      <c r="BG537" s="231">
        <f>IF(N537="zákl. přenesená",J537,0)</f>
        <v>0</v>
      </c>
      <c r="BH537" s="231">
        <f>IF(N537="sníž. přenesená",J537,0)</f>
        <v>0</v>
      </c>
      <c r="BI537" s="231">
        <f>IF(N537="nulová",J537,0)</f>
        <v>0</v>
      </c>
      <c r="BJ537" s="18" t="s">
        <v>84</v>
      </c>
      <c r="BK537" s="231">
        <f>ROUND(I537*H537,2)</f>
        <v>0</v>
      </c>
      <c r="BL537" s="18" t="s">
        <v>131</v>
      </c>
      <c r="BM537" s="230" t="s">
        <v>455</v>
      </c>
    </row>
    <row r="538" s="2" customFormat="1">
      <c r="A538" s="39"/>
      <c r="B538" s="40"/>
      <c r="C538" s="41"/>
      <c r="D538" s="232" t="s">
        <v>133</v>
      </c>
      <c r="E538" s="41"/>
      <c r="F538" s="233" t="s">
        <v>456</v>
      </c>
      <c r="G538" s="41"/>
      <c r="H538" s="41"/>
      <c r="I538" s="234"/>
      <c r="J538" s="41"/>
      <c r="K538" s="41"/>
      <c r="L538" s="45"/>
      <c r="M538" s="235"/>
      <c r="N538" s="236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133</v>
      </c>
      <c r="AU538" s="18" t="s">
        <v>86</v>
      </c>
    </row>
    <row r="539" s="12" customFormat="1" ht="22.8" customHeight="1">
      <c r="A539" s="12"/>
      <c r="B539" s="203"/>
      <c r="C539" s="204"/>
      <c r="D539" s="205" t="s">
        <v>75</v>
      </c>
      <c r="E539" s="217" t="s">
        <v>153</v>
      </c>
      <c r="F539" s="217" t="s">
        <v>457</v>
      </c>
      <c r="G539" s="204"/>
      <c r="H539" s="204"/>
      <c r="I539" s="207"/>
      <c r="J539" s="218">
        <f>BK539</f>
        <v>0</v>
      </c>
      <c r="K539" s="204"/>
      <c r="L539" s="209"/>
      <c r="M539" s="210"/>
      <c r="N539" s="211"/>
      <c r="O539" s="211"/>
      <c r="P539" s="212">
        <f>SUM(P540:P565)</f>
        <v>0</v>
      </c>
      <c r="Q539" s="211"/>
      <c r="R539" s="212">
        <f>SUM(R540:R565)</f>
        <v>2.1589999999999998</v>
      </c>
      <c r="S539" s="211"/>
      <c r="T539" s="213">
        <f>SUM(T540:T565)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14" t="s">
        <v>84</v>
      </c>
      <c r="AT539" s="215" t="s">
        <v>75</v>
      </c>
      <c r="AU539" s="215" t="s">
        <v>84</v>
      </c>
      <c r="AY539" s="214" t="s">
        <v>124</v>
      </c>
      <c r="BK539" s="216">
        <f>SUM(BK540:BK565)</f>
        <v>0</v>
      </c>
    </row>
    <row r="540" s="2" customFormat="1" ht="26.4" customHeight="1">
      <c r="A540" s="39"/>
      <c r="B540" s="40"/>
      <c r="C540" s="219" t="s">
        <v>458</v>
      </c>
      <c r="D540" s="219" t="s">
        <v>126</v>
      </c>
      <c r="E540" s="220" t="s">
        <v>459</v>
      </c>
      <c r="F540" s="221" t="s">
        <v>460</v>
      </c>
      <c r="G540" s="222" t="s">
        <v>461</v>
      </c>
      <c r="H540" s="223">
        <v>1</v>
      </c>
      <c r="I540" s="224"/>
      <c r="J540" s="225">
        <f>ROUND(I540*H540,2)</f>
        <v>0</v>
      </c>
      <c r="K540" s="221" t="s">
        <v>130</v>
      </c>
      <c r="L540" s="45"/>
      <c r="M540" s="226" t="s">
        <v>1</v>
      </c>
      <c r="N540" s="227" t="s">
        <v>41</v>
      </c>
      <c r="O540" s="92"/>
      <c r="P540" s="228">
        <f>O540*H540</f>
        <v>0</v>
      </c>
      <c r="Q540" s="228">
        <v>2.0459999999999998</v>
      </c>
      <c r="R540" s="228">
        <f>Q540*H540</f>
        <v>2.0459999999999998</v>
      </c>
      <c r="S540" s="228">
        <v>0</v>
      </c>
      <c r="T540" s="229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0" t="s">
        <v>131</v>
      </c>
      <c r="AT540" s="230" t="s">
        <v>126</v>
      </c>
      <c r="AU540" s="230" t="s">
        <v>86</v>
      </c>
      <c r="AY540" s="18" t="s">
        <v>124</v>
      </c>
      <c r="BE540" s="231">
        <f>IF(N540="základní",J540,0)</f>
        <v>0</v>
      </c>
      <c r="BF540" s="231">
        <f>IF(N540="snížená",J540,0)</f>
        <v>0</v>
      </c>
      <c r="BG540" s="231">
        <f>IF(N540="zákl. přenesená",J540,0)</f>
        <v>0</v>
      </c>
      <c r="BH540" s="231">
        <f>IF(N540="sníž. přenesená",J540,0)</f>
        <v>0</v>
      </c>
      <c r="BI540" s="231">
        <f>IF(N540="nulová",J540,0)</f>
        <v>0</v>
      </c>
      <c r="BJ540" s="18" t="s">
        <v>84</v>
      </c>
      <c r="BK540" s="231">
        <f>ROUND(I540*H540,2)</f>
        <v>0</v>
      </c>
      <c r="BL540" s="18" t="s">
        <v>131</v>
      </c>
      <c r="BM540" s="230" t="s">
        <v>462</v>
      </c>
    </row>
    <row r="541" s="2" customFormat="1">
      <c r="A541" s="39"/>
      <c r="B541" s="40"/>
      <c r="C541" s="41"/>
      <c r="D541" s="232" t="s">
        <v>133</v>
      </c>
      <c r="E541" s="41"/>
      <c r="F541" s="233" t="s">
        <v>463</v>
      </c>
      <c r="G541" s="41"/>
      <c r="H541" s="41"/>
      <c r="I541" s="234"/>
      <c r="J541" s="41"/>
      <c r="K541" s="41"/>
      <c r="L541" s="45"/>
      <c r="M541" s="235"/>
      <c r="N541" s="236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133</v>
      </c>
      <c r="AU541" s="18" t="s">
        <v>86</v>
      </c>
    </row>
    <row r="542" s="13" customFormat="1">
      <c r="A542" s="13"/>
      <c r="B542" s="237"/>
      <c r="C542" s="238"/>
      <c r="D542" s="239" t="s">
        <v>135</v>
      </c>
      <c r="E542" s="240" t="s">
        <v>1</v>
      </c>
      <c r="F542" s="241" t="s">
        <v>136</v>
      </c>
      <c r="G542" s="238"/>
      <c r="H542" s="240" t="s">
        <v>1</v>
      </c>
      <c r="I542" s="242"/>
      <c r="J542" s="238"/>
      <c r="K542" s="238"/>
      <c r="L542" s="243"/>
      <c r="M542" s="244"/>
      <c r="N542" s="245"/>
      <c r="O542" s="245"/>
      <c r="P542" s="245"/>
      <c r="Q542" s="245"/>
      <c r="R542" s="245"/>
      <c r="S542" s="245"/>
      <c r="T542" s="24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7" t="s">
        <v>135</v>
      </c>
      <c r="AU542" s="247" t="s">
        <v>86</v>
      </c>
      <c r="AV542" s="13" t="s">
        <v>84</v>
      </c>
      <c r="AW542" s="13" t="s">
        <v>32</v>
      </c>
      <c r="AX542" s="13" t="s">
        <v>76</v>
      </c>
      <c r="AY542" s="247" t="s">
        <v>124</v>
      </c>
    </row>
    <row r="543" s="13" customFormat="1">
      <c r="A543" s="13"/>
      <c r="B543" s="237"/>
      <c r="C543" s="238"/>
      <c r="D543" s="239" t="s">
        <v>135</v>
      </c>
      <c r="E543" s="240" t="s">
        <v>1</v>
      </c>
      <c r="F543" s="241" t="s">
        <v>137</v>
      </c>
      <c r="G543" s="238"/>
      <c r="H543" s="240" t="s">
        <v>1</v>
      </c>
      <c r="I543" s="242"/>
      <c r="J543" s="238"/>
      <c r="K543" s="238"/>
      <c r="L543" s="243"/>
      <c r="M543" s="244"/>
      <c r="N543" s="245"/>
      <c r="O543" s="245"/>
      <c r="P543" s="245"/>
      <c r="Q543" s="245"/>
      <c r="R543" s="245"/>
      <c r="S543" s="245"/>
      <c r="T543" s="24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7" t="s">
        <v>135</v>
      </c>
      <c r="AU543" s="247" t="s">
        <v>86</v>
      </c>
      <c r="AV543" s="13" t="s">
        <v>84</v>
      </c>
      <c r="AW543" s="13" t="s">
        <v>32</v>
      </c>
      <c r="AX543" s="13" t="s">
        <v>76</v>
      </c>
      <c r="AY543" s="247" t="s">
        <v>124</v>
      </c>
    </row>
    <row r="544" s="13" customFormat="1">
      <c r="A544" s="13"/>
      <c r="B544" s="237"/>
      <c r="C544" s="238"/>
      <c r="D544" s="239" t="s">
        <v>135</v>
      </c>
      <c r="E544" s="240" t="s">
        <v>1</v>
      </c>
      <c r="F544" s="241" t="s">
        <v>138</v>
      </c>
      <c r="G544" s="238"/>
      <c r="H544" s="240" t="s">
        <v>1</v>
      </c>
      <c r="I544" s="242"/>
      <c r="J544" s="238"/>
      <c r="K544" s="238"/>
      <c r="L544" s="243"/>
      <c r="M544" s="244"/>
      <c r="N544" s="245"/>
      <c r="O544" s="245"/>
      <c r="P544" s="245"/>
      <c r="Q544" s="245"/>
      <c r="R544" s="245"/>
      <c r="S544" s="245"/>
      <c r="T544" s="24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7" t="s">
        <v>135</v>
      </c>
      <c r="AU544" s="247" t="s">
        <v>86</v>
      </c>
      <c r="AV544" s="13" t="s">
        <v>84</v>
      </c>
      <c r="AW544" s="13" t="s">
        <v>32</v>
      </c>
      <c r="AX544" s="13" t="s">
        <v>76</v>
      </c>
      <c r="AY544" s="247" t="s">
        <v>124</v>
      </c>
    </row>
    <row r="545" s="13" customFormat="1">
      <c r="A545" s="13"/>
      <c r="B545" s="237"/>
      <c r="C545" s="238"/>
      <c r="D545" s="239" t="s">
        <v>135</v>
      </c>
      <c r="E545" s="240" t="s">
        <v>1</v>
      </c>
      <c r="F545" s="241" t="s">
        <v>464</v>
      </c>
      <c r="G545" s="238"/>
      <c r="H545" s="240" t="s">
        <v>1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7" t="s">
        <v>135</v>
      </c>
      <c r="AU545" s="247" t="s">
        <v>86</v>
      </c>
      <c r="AV545" s="13" t="s">
        <v>84</v>
      </c>
      <c r="AW545" s="13" t="s">
        <v>32</v>
      </c>
      <c r="AX545" s="13" t="s">
        <v>76</v>
      </c>
      <c r="AY545" s="247" t="s">
        <v>124</v>
      </c>
    </row>
    <row r="546" s="13" customFormat="1">
      <c r="A546" s="13"/>
      <c r="B546" s="237"/>
      <c r="C546" s="238"/>
      <c r="D546" s="239" t="s">
        <v>135</v>
      </c>
      <c r="E546" s="240" t="s">
        <v>1</v>
      </c>
      <c r="F546" s="241" t="s">
        <v>465</v>
      </c>
      <c r="G546" s="238"/>
      <c r="H546" s="240" t="s">
        <v>1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7" t="s">
        <v>135</v>
      </c>
      <c r="AU546" s="247" t="s">
        <v>86</v>
      </c>
      <c r="AV546" s="13" t="s">
        <v>84</v>
      </c>
      <c r="AW546" s="13" t="s">
        <v>32</v>
      </c>
      <c r="AX546" s="13" t="s">
        <v>76</v>
      </c>
      <c r="AY546" s="247" t="s">
        <v>124</v>
      </c>
    </row>
    <row r="547" s="13" customFormat="1">
      <c r="A547" s="13"/>
      <c r="B547" s="237"/>
      <c r="C547" s="238"/>
      <c r="D547" s="239" t="s">
        <v>135</v>
      </c>
      <c r="E547" s="240" t="s">
        <v>1</v>
      </c>
      <c r="F547" s="241" t="s">
        <v>466</v>
      </c>
      <c r="G547" s="238"/>
      <c r="H547" s="240" t="s">
        <v>1</v>
      </c>
      <c r="I547" s="242"/>
      <c r="J547" s="238"/>
      <c r="K547" s="238"/>
      <c r="L547" s="243"/>
      <c r="M547" s="244"/>
      <c r="N547" s="245"/>
      <c r="O547" s="245"/>
      <c r="P547" s="245"/>
      <c r="Q547" s="245"/>
      <c r="R547" s="245"/>
      <c r="S547" s="245"/>
      <c r="T547" s="24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7" t="s">
        <v>135</v>
      </c>
      <c r="AU547" s="247" t="s">
        <v>86</v>
      </c>
      <c r="AV547" s="13" t="s">
        <v>84</v>
      </c>
      <c r="AW547" s="13" t="s">
        <v>32</v>
      </c>
      <c r="AX547" s="13" t="s">
        <v>76</v>
      </c>
      <c r="AY547" s="247" t="s">
        <v>124</v>
      </c>
    </row>
    <row r="548" s="13" customFormat="1">
      <c r="A548" s="13"/>
      <c r="B548" s="237"/>
      <c r="C548" s="238"/>
      <c r="D548" s="239" t="s">
        <v>135</v>
      </c>
      <c r="E548" s="240" t="s">
        <v>1</v>
      </c>
      <c r="F548" s="241" t="s">
        <v>467</v>
      </c>
      <c r="G548" s="238"/>
      <c r="H548" s="240" t="s">
        <v>1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7" t="s">
        <v>135</v>
      </c>
      <c r="AU548" s="247" t="s">
        <v>86</v>
      </c>
      <c r="AV548" s="13" t="s">
        <v>84</v>
      </c>
      <c r="AW548" s="13" t="s">
        <v>32</v>
      </c>
      <c r="AX548" s="13" t="s">
        <v>76</v>
      </c>
      <c r="AY548" s="247" t="s">
        <v>124</v>
      </c>
    </row>
    <row r="549" s="13" customFormat="1">
      <c r="A549" s="13"/>
      <c r="B549" s="237"/>
      <c r="C549" s="238"/>
      <c r="D549" s="239" t="s">
        <v>135</v>
      </c>
      <c r="E549" s="240" t="s">
        <v>1</v>
      </c>
      <c r="F549" s="241" t="s">
        <v>468</v>
      </c>
      <c r="G549" s="238"/>
      <c r="H549" s="240" t="s">
        <v>1</v>
      </c>
      <c r="I549" s="242"/>
      <c r="J549" s="238"/>
      <c r="K549" s="238"/>
      <c r="L549" s="243"/>
      <c r="M549" s="244"/>
      <c r="N549" s="245"/>
      <c r="O549" s="245"/>
      <c r="P549" s="245"/>
      <c r="Q549" s="245"/>
      <c r="R549" s="245"/>
      <c r="S549" s="245"/>
      <c r="T549" s="24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7" t="s">
        <v>135</v>
      </c>
      <c r="AU549" s="247" t="s">
        <v>86</v>
      </c>
      <c r="AV549" s="13" t="s">
        <v>84</v>
      </c>
      <c r="AW549" s="13" t="s">
        <v>32</v>
      </c>
      <c r="AX549" s="13" t="s">
        <v>76</v>
      </c>
      <c r="AY549" s="247" t="s">
        <v>124</v>
      </c>
    </row>
    <row r="550" s="13" customFormat="1">
      <c r="A550" s="13"/>
      <c r="B550" s="237"/>
      <c r="C550" s="238"/>
      <c r="D550" s="239" t="s">
        <v>135</v>
      </c>
      <c r="E550" s="240" t="s">
        <v>1</v>
      </c>
      <c r="F550" s="241" t="s">
        <v>469</v>
      </c>
      <c r="G550" s="238"/>
      <c r="H550" s="240" t="s">
        <v>1</v>
      </c>
      <c r="I550" s="242"/>
      <c r="J550" s="238"/>
      <c r="K550" s="238"/>
      <c r="L550" s="243"/>
      <c r="M550" s="244"/>
      <c r="N550" s="245"/>
      <c r="O550" s="245"/>
      <c r="P550" s="245"/>
      <c r="Q550" s="245"/>
      <c r="R550" s="245"/>
      <c r="S550" s="245"/>
      <c r="T550" s="24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7" t="s">
        <v>135</v>
      </c>
      <c r="AU550" s="247" t="s">
        <v>86</v>
      </c>
      <c r="AV550" s="13" t="s">
        <v>84</v>
      </c>
      <c r="AW550" s="13" t="s">
        <v>32</v>
      </c>
      <c r="AX550" s="13" t="s">
        <v>76</v>
      </c>
      <c r="AY550" s="247" t="s">
        <v>124</v>
      </c>
    </row>
    <row r="551" s="13" customFormat="1">
      <c r="A551" s="13"/>
      <c r="B551" s="237"/>
      <c r="C551" s="238"/>
      <c r="D551" s="239" t="s">
        <v>135</v>
      </c>
      <c r="E551" s="240" t="s">
        <v>1</v>
      </c>
      <c r="F551" s="241" t="s">
        <v>138</v>
      </c>
      <c r="G551" s="238"/>
      <c r="H551" s="240" t="s">
        <v>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7" t="s">
        <v>135</v>
      </c>
      <c r="AU551" s="247" t="s">
        <v>86</v>
      </c>
      <c r="AV551" s="13" t="s">
        <v>84</v>
      </c>
      <c r="AW551" s="13" t="s">
        <v>32</v>
      </c>
      <c r="AX551" s="13" t="s">
        <v>76</v>
      </c>
      <c r="AY551" s="247" t="s">
        <v>124</v>
      </c>
    </row>
    <row r="552" s="14" customFormat="1">
      <c r="A552" s="14"/>
      <c r="B552" s="248"/>
      <c r="C552" s="249"/>
      <c r="D552" s="239" t="s">
        <v>135</v>
      </c>
      <c r="E552" s="250" t="s">
        <v>1</v>
      </c>
      <c r="F552" s="251" t="s">
        <v>470</v>
      </c>
      <c r="G552" s="249"/>
      <c r="H552" s="252">
        <v>1</v>
      </c>
      <c r="I552" s="253"/>
      <c r="J552" s="249"/>
      <c r="K552" s="249"/>
      <c r="L552" s="254"/>
      <c r="M552" s="255"/>
      <c r="N552" s="256"/>
      <c r="O552" s="256"/>
      <c r="P552" s="256"/>
      <c r="Q552" s="256"/>
      <c r="R552" s="256"/>
      <c r="S552" s="256"/>
      <c r="T552" s="25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8" t="s">
        <v>135</v>
      </c>
      <c r="AU552" s="258" t="s">
        <v>86</v>
      </c>
      <c r="AV552" s="14" t="s">
        <v>86</v>
      </c>
      <c r="AW552" s="14" t="s">
        <v>32</v>
      </c>
      <c r="AX552" s="14" t="s">
        <v>76</v>
      </c>
      <c r="AY552" s="258" t="s">
        <v>124</v>
      </c>
    </row>
    <row r="553" s="15" customFormat="1">
      <c r="A553" s="15"/>
      <c r="B553" s="259"/>
      <c r="C553" s="260"/>
      <c r="D553" s="239" t="s">
        <v>135</v>
      </c>
      <c r="E553" s="261" t="s">
        <v>1</v>
      </c>
      <c r="F553" s="262" t="s">
        <v>140</v>
      </c>
      <c r="G553" s="260"/>
      <c r="H553" s="263">
        <v>1</v>
      </c>
      <c r="I553" s="264"/>
      <c r="J553" s="260"/>
      <c r="K553" s="260"/>
      <c r="L553" s="265"/>
      <c r="M553" s="266"/>
      <c r="N553" s="267"/>
      <c r="O553" s="267"/>
      <c r="P553" s="267"/>
      <c r="Q553" s="267"/>
      <c r="R553" s="267"/>
      <c r="S553" s="267"/>
      <c r="T553" s="268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9" t="s">
        <v>135</v>
      </c>
      <c r="AU553" s="269" t="s">
        <v>86</v>
      </c>
      <c r="AV553" s="15" t="s">
        <v>131</v>
      </c>
      <c r="AW553" s="15" t="s">
        <v>32</v>
      </c>
      <c r="AX553" s="15" t="s">
        <v>84</v>
      </c>
      <c r="AY553" s="269" t="s">
        <v>124</v>
      </c>
    </row>
    <row r="554" s="2" customFormat="1" ht="26.4" customHeight="1">
      <c r="A554" s="39"/>
      <c r="B554" s="40"/>
      <c r="C554" s="219" t="s">
        <v>471</v>
      </c>
      <c r="D554" s="219" t="s">
        <v>126</v>
      </c>
      <c r="E554" s="220" t="s">
        <v>472</v>
      </c>
      <c r="F554" s="221" t="s">
        <v>473</v>
      </c>
      <c r="G554" s="222" t="s">
        <v>461</v>
      </c>
      <c r="H554" s="223">
        <v>1</v>
      </c>
      <c r="I554" s="224"/>
      <c r="J554" s="225">
        <f>ROUND(I554*H554,2)</f>
        <v>0</v>
      </c>
      <c r="K554" s="221" t="s">
        <v>130</v>
      </c>
      <c r="L554" s="45"/>
      <c r="M554" s="226" t="s">
        <v>1</v>
      </c>
      <c r="N554" s="227" t="s">
        <v>41</v>
      </c>
      <c r="O554" s="92"/>
      <c r="P554" s="228">
        <f>O554*H554</f>
        <v>0</v>
      </c>
      <c r="Q554" s="228">
        <v>0</v>
      </c>
      <c r="R554" s="228">
        <f>Q554*H554</f>
        <v>0</v>
      </c>
      <c r="S554" s="228">
        <v>0</v>
      </c>
      <c r="T554" s="229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0" t="s">
        <v>131</v>
      </c>
      <c r="AT554" s="230" t="s">
        <v>126</v>
      </c>
      <c r="AU554" s="230" t="s">
        <v>86</v>
      </c>
      <c r="AY554" s="18" t="s">
        <v>124</v>
      </c>
      <c r="BE554" s="231">
        <f>IF(N554="základní",J554,0)</f>
        <v>0</v>
      </c>
      <c r="BF554" s="231">
        <f>IF(N554="snížená",J554,0)</f>
        <v>0</v>
      </c>
      <c r="BG554" s="231">
        <f>IF(N554="zákl. přenesená",J554,0)</f>
        <v>0</v>
      </c>
      <c r="BH554" s="231">
        <f>IF(N554="sníž. přenesená",J554,0)</f>
        <v>0</v>
      </c>
      <c r="BI554" s="231">
        <f>IF(N554="nulová",J554,0)</f>
        <v>0</v>
      </c>
      <c r="BJ554" s="18" t="s">
        <v>84</v>
      </c>
      <c r="BK554" s="231">
        <f>ROUND(I554*H554,2)</f>
        <v>0</v>
      </c>
      <c r="BL554" s="18" t="s">
        <v>131</v>
      </c>
      <c r="BM554" s="230" t="s">
        <v>474</v>
      </c>
    </row>
    <row r="555" s="2" customFormat="1">
      <c r="A555" s="39"/>
      <c r="B555" s="40"/>
      <c r="C555" s="41"/>
      <c r="D555" s="232" t="s">
        <v>133</v>
      </c>
      <c r="E555" s="41"/>
      <c r="F555" s="233" t="s">
        <v>475</v>
      </c>
      <c r="G555" s="41"/>
      <c r="H555" s="41"/>
      <c r="I555" s="234"/>
      <c r="J555" s="41"/>
      <c r="K555" s="41"/>
      <c r="L555" s="45"/>
      <c r="M555" s="235"/>
      <c r="N555" s="236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133</v>
      </c>
      <c r="AU555" s="18" t="s">
        <v>86</v>
      </c>
    </row>
    <row r="556" s="13" customFormat="1">
      <c r="A556" s="13"/>
      <c r="B556" s="237"/>
      <c r="C556" s="238"/>
      <c r="D556" s="239" t="s">
        <v>135</v>
      </c>
      <c r="E556" s="240" t="s">
        <v>1</v>
      </c>
      <c r="F556" s="241" t="s">
        <v>136</v>
      </c>
      <c r="G556" s="238"/>
      <c r="H556" s="240" t="s">
        <v>1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7" t="s">
        <v>135</v>
      </c>
      <c r="AU556" s="247" t="s">
        <v>86</v>
      </c>
      <c r="AV556" s="13" t="s">
        <v>84</v>
      </c>
      <c r="AW556" s="13" t="s">
        <v>32</v>
      </c>
      <c r="AX556" s="13" t="s">
        <v>76</v>
      </c>
      <c r="AY556" s="247" t="s">
        <v>124</v>
      </c>
    </row>
    <row r="557" s="13" customFormat="1">
      <c r="A557" s="13"/>
      <c r="B557" s="237"/>
      <c r="C557" s="238"/>
      <c r="D557" s="239" t="s">
        <v>135</v>
      </c>
      <c r="E557" s="240" t="s">
        <v>1</v>
      </c>
      <c r="F557" s="241" t="s">
        <v>137</v>
      </c>
      <c r="G557" s="238"/>
      <c r="H557" s="240" t="s">
        <v>1</v>
      </c>
      <c r="I557" s="242"/>
      <c r="J557" s="238"/>
      <c r="K557" s="238"/>
      <c r="L557" s="243"/>
      <c r="M557" s="244"/>
      <c r="N557" s="245"/>
      <c r="O557" s="245"/>
      <c r="P557" s="245"/>
      <c r="Q557" s="245"/>
      <c r="R557" s="245"/>
      <c r="S557" s="245"/>
      <c r="T557" s="24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7" t="s">
        <v>135</v>
      </c>
      <c r="AU557" s="247" t="s">
        <v>86</v>
      </c>
      <c r="AV557" s="13" t="s">
        <v>84</v>
      </c>
      <c r="AW557" s="13" t="s">
        <v>32</v>
      </c>
      <c r="AX557" s="13" t="s">
        <v>76</v>
      </c>
      <c r="AY557" s="247" t="s">
        <v>124</v>
      </c>
    </row>
    <row r="558" s="13" customFormat="1">
      <c r="A558" s="13"/>
      <c r="B558" s="237"/>
      <c r="C558" s="238"/>
      <c r="D558" s="239" t="s">
        <v>135</v>
      </c>
      <c r="E558" s="240" t="s">
        <v>1</v>
      </c>
      <c r="F558" s="241" t="s">
        <v>138</v>
      </c>
      <c r="G558" s="238"/>
      <c r="H558" s="240" t="s">
        <v>1</v>
      </c>
      <c r="I558" s="242"/>
      <c r="J558" s="238"/>
      <c r="K558" s="238"/>
      <c r="L558" s="243"/>
      <c r="M558" s="244"/>
      <c r="N558" s="245"/>
      <c r="O558" s="245"/>
      <c r="P558" s="245"/>
      <c r="Q558" s="245"/>
      <c r="R558" s="245"/>
      <c r="S558" s="245"/>
      <c r="T558" s="24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7" t="s">
        <v>135</v>
      </c>
      <c r="AU558" s="247" t="s">
        <v>86</v>
      </c>
      <c r="AV558" s="13" t="s">
        <v>84</v>
      </c>
      <c r="AW558" s="13" t="s">
        <v>32</v>
      </c>
      <c r="AX558" s="13" t="s">
        <v>76</v>
      </c>
      <c r="AY558" s="247" t="s">
        <v>124</v>
      </c>
    </row>
    <row r="559" s="13" customFormat="1">
      <c r="A559" s="13"/>
      <c r="B559" s="237"/>
      <c r="C559" s="238"/>
      <c r="D559" s="239" t="s">
        <v>135</v>
      </c>
      <c r="E559" s="240" t="s">
        <v>1</v>
      </c>
      <c r="F559" s="241" t="s">
        <v>476</v>
      </c>
      <c r="G559" s="238"/>
      <c r="H559" s="240" t="s">
        <v>1</v>
      </c>
      <c r="I559" s="242"/>
      <c r="J559" s="238"/>
      <c r="K559" s="238"/>
      <c r="L559" s="243"/>
      <c r="M559" s="244"/>
      <c r="N559" s="245"/>
      <c r="O559" s="245"/>
      <c r="P559" s="245"/>
      <c r="Q559" s="245"/>
      <c r="R559" s="245"/>
      <c r="S559" s="245"/>
      <c r="T559" s="246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7" t="s">
        <v>135</v>
      </c>
      <c r="AU559" s="247" t="s">
        <v>86</v>
      </c>
      <c r="AV559" s="13" t="s">
        <v>84</v>
      </c>
      <c r="AW559" s="13" t="s">
        <v>32</v>
      </c>
      <c r="AX559" s="13" t="s">
        <v>76</v>
      </c>
      <c r="AY559" s="247" t="s">
        <v>124</v>
      </c>
    </row>
    <row r="560" s="13" customFormat="1">
      <c r="A560" s="13"/>
      <c r="B560" s="237"/>
      <c r="C560" s="238"/>
      <c r="D560" s="239" t="s">
        <v>135</v>
      </c>
      <c r="E560" s="240" t="s">
        <v>1</v>
      </c>
      <c r="F560" s="241" t="s">
        <v>477</v>
      </c>
      <c r="G560" s="238"/>
      <c r="H560" s="240" t="s">
        <v>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7" t="s">
        <v>135</v>
      </c>
      <c r="AU560" s="247" t="s">
        <v>86</v>
      </c>
      <c r="AV560" s="13" t="s">
        <v>84</v>
      </c>
      <c r="AW560" s="13" t="s">
        <v>32</v>
      </c>
      <c r="AX560" s="13" t="s">
        <v>76</v>
      </c>
      <c r="AY560" s="247" t="s">
        <v>124</v>
      </c>
    </row>
    <row r="561" s="13" customFormat="1">
      <c r="A561" s="13"/>
      <c r="B561" s="237"/>
      <c r="C561" s="238"/>
      <c r="D561" s="239" t="s">
        <v>135</v>
      </c>
      <c r="E561" s="240" t="s">
        <v>1</v>
      </c>
      <c r="F561" s="241" t="s">
        <v>478</v>
      </c>
      <c r="G561" s="238"/>
      <c r="H561" s="240" t="s">
        <v>1</v>
      </c>
      <c r="I561" s="242"/>
      <c r="J561" s="238"/>
      <c r="K561" s="238"/>
      <c r="L561" s="243"/>
      <c r="M561" s="244"/>
      <c r="N561" s="245"/>
      <c r="O561" s="245"/>
      <c r="P561" s="245"/>
      <c r="Q561" s="245"/>
      <c r="R561" s="245"/>
      <c r="S561" s="245"/>
      <c r="T561" s="24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7" t="s">
        <v>135</v>
      </c>
      <c r="AU561" s="247" t="s">
        <v>86</v>
      </c>
      <c r="AV561" s="13" t="s">
        <v>84</v>
      </c>
      <c r="AW561" s="13" t="s">
        <v>32</v>
      </c>
      <c r="AX561" s="13" t="s">
        <v>76</v>
      </c>
      <c r="AY561" s="247" t="s">
        <v>124</v>
      </c>
    </row>
    <row r="562" s="13" customFormat="1">
      <c r="A562" s="13"/>
      <c r="B562" s="237"/>
      <c r="C562" s="238"/>
      <c r="D562" s="239" t="s">
        <v>135</v>
      </c>
      <c r="E562" s="240" t="s">
        <v>1</v>
      </c>
      <c r="F562" s="241" t="s">
        <v>138</v>
      </c>
      <c r="G562" s="238"/>
      <c r="H562" s="240" t="s">
        <v>1</v>
      </c>
      <c r="I562" s="242"/>
      <c r="J562" s="238"/>
      <c r="K562" s="238"/>
      <c r="L562" s="243"/>
      <c r="M562" s="244"/>
      <c r="N562" s="245"/>
      <c r="O562" s="245"/>
      <c r="P562" s="245"/>
      <c r="Q562" s="245"/>
      <c r="R562" s="245"/>
      <c r="S562" s="245"/>
      <c r="T562" s="24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7" t="s">
        <v>135</v>
      </c>
      <c r="AU562" s="247" t="s">
        <v>86</v>
      </c>
      <c r="AV562" s="13" t="s">
        <v>84</v>
      </c>
      <c r="AW562" s="13" t="s">
        <v>32</v>
      </c>
      <c r="AX562" s="13" t="s">
        <v>76</v>
      </c>
      <c r="AY562" s="247" t="s">
        <v>124</v>
      </c>
    </row>
    <row r="563" s="14" customFormat="1">
      <c r="A563" s="14"/>
      <c r="B563" s="248"/>
      <c r="C563" s="249"/>
      <c r="D563" s="239" t="s">
        <v>135</v>
      </c>
      <c r="E563" s="250" t="s">
        <v>1</v>
      </c>
      <c r="F563" s="251" t="s">
        <v>470</v>
      </c>
      <c r="G563" s="249"/>
      <c r="H563" s="252">
        <v>1</v>
      </c>
      <c r="I563" s="253"/>
      <c r="J563" s="249"/>
      <c r="K563" s="249"/>
      <c r="L563" s="254"/>
      <c r="M563" s="255"/>
      <c r="N563" s="256"/>
      <c r="O563" s="256"/>
      <c r="P563" s="256"/>
      <c r="Q563" s="256"/>
      <c r="R563" s="256"/>
      <c r="S563" s="256"/>
      <c r="T563" s="25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8" t="s">
        <v>135</v>
      </c>
      <c r="AU563" s="258" t="s">
        <v>86</v>
      </c>
      <c r="AV563" s="14" t="s">
        <v>86</v>
      </c>
      <c r="AW563" s="14" t="s">
        <v>32</v>
      </c>
      <c r="AX563" s="14" t="s">
        <v>76</v>
      </c>
      <c r="AY563" s="258" t="s">
        <v>124</v>
      </c>
    </row>
    <row r="564" s="15" customFormat="1">
      <c r="A564" s="15"/>
      <c r="B564" s="259"/>
      <c r="C564" s="260"/>
      <c r="D564" s="239" t="s">
        <v>135</v>
      </c>
      <c r="E564" s="261" t="s">
        <v>1</v>
      </c>
      <c r="F564" s="262" t="s">
        <v>140</v>
      </c>
      <c r="G564" s="260"/>
      <c r="H564" s="263">
        <v>1</v>
      </c>
      <c r="I564" s="264"/>
      <c r="J564" s="260"/>
      <c r="K564" s="260"/>
      <c r="L564" s="265"/>
      <c r="M564" s="266"/>
      <c r="N564" s="267"/>
      <c r="O564" s="267"/>
      <c r="P564" s="267"/>
      <c r="Q564" s="267"/>
      <c r="R564" s="267"/>
      <c r="S564" s="267"/>
      <c r="T564" s="268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69" t="s">
        <v>135</v>
      </c>
      <c r="AU564" s="269" t="s">
        <v>86</v>
      </c>
      <c r="AV564" s="15" t="s">
        <v>131</v>
      </c>
      <c r="AW564" s="15" t="s">
        <v>32</v>
      </c>
      <c r="AX564" s="15" t="s">
        <v>84</v>
      </c>
      <c r="AY564" s="269" t="s">
        <v>124</v>
      </c>
    </row>
    <row r="565" s="2" customFormat="1" ht="24" customHeight="1">
      <c r="A565" s="39"/>
      <c r="B565" s="40"/>
      <c r="C565" s="281" t="s">
        <v>479</v>
      </c>
      <c r="D565" s="281" t="s">
        <v>329</v>
      </c>
      <c r="E565" s="282" t="s">
        <v>480</v>
      </c>
      <c r="F565" s="283" t="s">
        <v>481</v>
      </c>
      <c r="G565" s="284" t="s">
        <v>461</v>
      </c>
      <c r="H565" s="285">
        <v>1</v>
      </c>
      <c r="I565" s="286"/>
      <c r="J565" s="287">
        <f>ROUND(I565*H565,2)</f>
        <v>0</v>
      </c>
      <c r="K565" s="283" t="s">
        <v>130</v>
      </c>
      <c r="L565" s="288"/>
      <c r="M565" s="289" t="s">
        <v>1</v>
      </c>
      <c r="N565" s="290" t="s">
        <v>41</v>
      </c>
      <c r="O565" s="92"/>
      <c r="P565" s="228">
        <f>O565*H565</f>
        <v>0</v>
      </c>
      <c r="Q565" s="228">
        <v>0.113</v>
      </c>
      <c r="R565" s="228">
        <f>Q565*H565</f>
        <v>0.113</v>
      </c>
      <c r="S565" s="228">
        <v>0</v>
      </c>
      <c r="T565" s="229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0" t="s">
        <v>188</v>
      </c>
      <c r="AT565" s="230" t="s">
        <v>329</v>
      </c>
      <c r="AU565" s="230" t="s">
        <v>86</v>
      </c>
      <c r="AY565" s="18" t="s">
        <v>124</v>
      </c>
      <c r="BE565" s="231">
        <f>IF(N565="základní",J565,0)</f>
        <v>0</v>
      </c>
      <c r="BF565" s="231">
        <f>IF(N565="snížená",J565,0)</f>
        <v>0</v>
      </c>
      <c r="BG565" s="231">
        <f>IF(N565="zákl. přenesená",J565,0)</f>
        <v>0</v>
      </c>
      <c r="BH565" s="231">
        <f>IF(N565="sníž. přenesená",J565,0)</f>
        <v>0</v>
      </c>
      <c r="BI565" s="231">
        <f>IF(N565="nulová",J565,0)</f>
        <v>0</v>
      </c>
      <c r="BJ565" s="18" t="s">
        <v>84</v>
      </c>
      <c r="BK565" s="231">
        <f>ROUND(I565*H565,2)</f>
        <v>0</v>
      </c>
      <c r="BL565" s="18" t="s">
        <v>131</v>
      </c>
      <c r="BM565" s="230" t="s">
        <v>482</v>
      </c>
    </row>
    <row r="566" s="12" customFormat="1" ht="22.8" customHeight="1">
      <c r="A566" s="12"/>
      <c r="B566" s="203"/>
      <c r="C566" s="204"/>
      <c r="D566" s="205" t="s">
        <v>75</v>
      </c>
      <c r="E566" s="217" t="s">
        <v>188</v>
      </c>
      <c r="F566" s="217" t="s">
        <v>483</v>
      </c>
      <c r="G566" s="204"/>
      <c r="H566" s="204"/>
      <c r="I566" s="207"/>
      <c r="J566" s="218">
        <f>BK566</f>
        <v>0</v>
      </c>
      <c r="K566" s="204"/>
      <c r="L566" s="209"/>
      <c r="M566" s="210"/>
      <c r="N566" s="211"/>
      <c r="O566" s="211"/>
      <c r="P566" s="212">
        <f>SUM(P567:P707)</f>
        <v>0</v>
      </c>
      <c r="Q566" s="211"/>
      <c r="R566" s="212">
        <f>SUM(R567:R707)</f>
        <v>10.115558599999995</v>
      </c>
      <c r="S566" s="211"/>
      <c r="T566" s="213">
        <f>SUM(T567:T707)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14" t="s">
        <v>84</v>
      </c>
      <c r="AT566" s="215" t="s">
        <v>75</v>
      </c>
      <c r="AU566" s="215" t="s">
        <v>84</v>
      </c>
      <c r="AY566" s="214" t="s">
        <v>124</v>
      </c>
      <c r="BK566" s="216">
        <f>SUM(BK567:BK707)</f>
        <v>0</v>
      </c>
    </row>
    <row r="567" s="2" customFormat="1" ht="26.4" customHeight="1">
      <c r="A567" s="39"/>
      <c r="B567" s="40"/>
      <c r="C567" s="219" t="s">
        <v>484</v>
      </c>
      <c r="D567" s="219" t="s">
        <v>126</v>
      </c>
      <c r="E567" s="220" t="s">
        <v>485</v>
      </c>
      <c r="F567" s="221" t="s">
        <v>486</v>
      </c>
      <c r="G567" s="222" t="s">
        <v>487</v>
      </c>
      <c r="H567" s="223">
        <v>22.600000000000001</v>
      </c>
      <c r="I567" s="224"/>
      <c r="J567" s="225">
        <f>ROUND(I567*H567,2)</f>
        <v>0</v>
      </c>
      <c r="K567" s="221" t="s">
        <v>371</v>
      </c>
      <c r="L567" s="45"/>
      <c r="M567" s="226" t="s">
        <v>1</v>
      </c>
      <c r="N567" s="227" t="s">
        <v>41</v>
      </c>
      <c r="O567" s="92"/>
      <c r="P567" s="228">
        <f>O567*H567</f>
        <v>0</v>
      </c>
      <c r="Q567" s="228">
        <v>1.0000000000000001E-05</v>
      </c>
      <c r="R567" s="228">
        <f>Q567*H567</f>
        <v>0.00022600000000000005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131</v>
      </c>
      <c r="AT567" s="230" t="s">
        <v>126</v>
      </c>
      <c r="AU567" s="230" t="s">
        <v>86</v>
      </c>
      <c r="AY567" s="18" t="s">
        <v>124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84</v>
      </c>
      <c r="BK567" s="231">
        <f>ROUND(I567*H567,2)</f>
        <v>0</v>
      </c>
      <c r="BL567" s="18" t="s">
        <v>131</v>
      </c>
      <c r="BM567" s="230" t="s">
        <v>488</v>
      </c>
    </row>
    <row r="568" s="2" customFormat="1">
      <c r="A568" s="39"/>
      <c r="B568" s="40"/>
      <c r="C568" s="41"/>
      <c r="D568" s="232" t="s">
        <v>133</v>
      </c>
      <c r="E568" s="41"/>
      <c r="F568" s="233" t="s">
        <v>489</v>
      </c>
      <c r="G568" s="41"/>
      <c r="H568" s="41"/>
      <c r="I568" s="234"/>
      <c r="J568" s="41"/>
      <c r="K568" s="41"/>
      <c r="L568" s="45"/>
      <c r="M568" s="235"/>
      <c r="N568" s="236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133</v>
      </c>
      <c r="AU568" s="18" t="s">
        <v>86</v>
      </c>
    </row>
    <row r="569" s="2" customFormat="1" ht="26.4" customHeight="1">
      <c r="A569" s="39"/>
      <c r="B569" s="40"/>
      <c r="C569" s="281" t="s">
        <v>490</v>
      </c>
      <c r="D569" s="281" t="s">
        <v>329</v>
      </c>
      <c r="E569" s="282" t="s">
        <v>491</v>
      </c>
      <c r="F569" s="283" t="s">
        <v>492</v>
      </c>
      <c r="G569" s="284" t="s">
        <v>487</v>
      </c>
      <c r="H569" s="285">
        <v>23.73</v>
      </c>
      <c r="I569" s="286"/>
      <c r="J569" s="287">
        <f>ROUND(I569*H569,2)</f>
        <v>0</v>
      </c>
      <c r="K569" s="283" t="s">
        <v>371</v>
      </c>
      <c r="L569" s="288"/>
      <c r="M569" s="289" t="s">
        <v>1</v>
      </c>
      <c r="N569" s="290" t="s">
        <v>41</v>
      </c>
      <c r="O569" s="92"/>
      <c r="P569" s="228">
        <f>O569*H569</f>
        <v>0</v>
      </c>
      <c r="Q569" s="228">
        <v>0.0034199999999999999</v>
      </c>
      <c r="R569" s="228">
        <f>Q569*H569</f>
        <v>0.081156599999999995</v>
      </c>
      <c r="S569" s="228">
        <v>0</v>
      </c>
      <c r="T569" s="229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0" t="s">
        <v>188</v>
      </c>
      <c r="AT569" s="230" t="s">
        <v>329</v>
      </c>
      <c r="AU569" s="230" t="s">
        <v>86</v>
      </c>
      <c r="AY569" s="18" t="s">
        <v>124</v>
      </c>
      <c r="BE569" s="231">
        <f>IF(N569="základní",J569,0)</f>
        <v>0</v>
      </c>
      <c r="BF569" s="231">
        <f>IF(N569="snížená",J569,0)</f>
        <v>0</v>
      </c>
      <c r="BG569" s="231">
        <f>IF(N569="zákl. přenesená",J569,0)</f>
        <v>0</v>
      </c>
      <c r="BH569" s="231">
        <f>IF(N569="sníž. přenesená",J569,0)</f>
        <v>0</v>
      </c>
      <c r="BI569" s="231">
        <f>IF(N569="nulová",J569,0)</f>
        <v>0</v>
      </c>
      <c r="BJ569" s="18" t="s">
        <v>84</v>
      </c>
      <c r="BK569" s="231">
        <f>ROUND(I569*H569,2)</f>
        <v>0</v>
      </c>
      <c r="BL569" s="18" t="s">
        <v>131</v>
      </c>
      <c r="BM569" s="230" t="s">
        <v>493</v>
      </c>
    </row>
    <row r="570" s="13" customFormat="1">
      <c r="A570" s="13"/>
      <c r="B570" s="237"/>
      <c r="C570" s="238"/>
      <c r="D570" s="239" t="s">
        <v>135</v>
      </c>
      <c r="E570" s="240" t="s">
        <v>1</v>
      </c>
      <c r="F570" s="241" t="s">
        <v>136</v>
      </c>
      <c r="G570" s="238"/>
      <c r="H570" s="240" t="s">
        <v>1</v>
      </c>
      <c r="I570" s="242"/>
      <c r="J570" s="238"/>
      <c r="K570" s="238"/>
      <c r="L570" s="243"/>
      <c r="M570" s="244"/>
      <c r="N570" s="245"/>
      <c r="O570" s="245"/>
      <c r="P570" s="245"/>
      <c r="Q570" s="245"/>
      <c r="R570" s="245"/>
      <c r="S570" s="245"/>
      <c r="T570" s="24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7" t="s">
        <v>135</v>
      </c>
      <c r="AU570" s="247" t="s">
        <v>86</v>
      </c>
      <c r="AV570" s="13" t="s">
        <v>84</v>
      </c>
      <c r="AW570" s="13" t="s">
        <v>32</v>
      </c>
      <c r="AX570" s="13" t="s">
        <v>76</v>
      </c>
      <c r="AY570" s="247" t="s">
        <v>124</v>
      </c>
    </row>
    <row r="571" s="13" customFormat="1">
      <c r="A571" s="13"/>
      <c r="B571" s="237"/>
      <c r="C571" s="238"/>
      <c r="D571" s="239" t="s">
        <v>135</v>
      </c>
      <c r="E571" s="240" t="s">
        <v>1</v>
      </c>
      <c r="F571" s="241" t="s">
        <v>137</v>
      </c>
      <c r="G571" s="238"/>
      <c r="H571" s="240" t="s">
        <v>1</v>
      </c>
      <c r="I571" s="242"/>
      <c r="J571" s="238"/>
      <c r="K571" s="238"/>
      <c r="L571" s="243"/>
      <c r="M571" s="244"/>
      <c r="N571" s="245"/>
      <c r="O571" s="245"/>
      <c r="P571" s="245"/>
      <c r="Q571" s="245"/>
      <c r="R571" s="245"/>
      <c r="S571" s="245"/>
      <c r="T571" s="246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7" t="s">
        <v>135</v>
      </c>
      <c r="AU571" s="247" t="s">
        <v>86</v>
      </c>
      <c r="AV571" s="13" t="s">
        <v>84</v>
      </c>
      <c r="AW571" s="13" t="s">
        <v>32</v>
      </c>
      <c r="AX571" s="13" t="s">
        <v>76</v>
      </c>
      <c r="AY571" s="247" t="s">
        <v>124</v>
      </c>
    </row>
    <row r="572" s="13" customFormat="1">
      <c r="A572" s="13"/>
      <c r="B572" s="237"/>
      <c r="C572" s="238"/>
      <c r="D572" s="239" t="s">
        <v>135</v>
      </c>
      <c r="E572" s="240" t="s">
        <v>1</v>
      </c>
      <c r="F572" s="241" t="s">
        <v>138</v>
      </c>
      <c r="G572" s="238"/>
      <c r="H572" s="240" t="s">
        <v>1</v>
      </c>
      <c r="I572" s="242"/>
      <c r="J572" s="238"/>
      <c r="K572" s="238"/>
      <c r="L572" s="243"/>
      <c r="M572" s="244"/>
      <c r="N572" s="245"/>
      <c r="O572" s="245"/>
      <c r="P572" s="245"/>
      <c r="Q572" s="245"/>
      <c r="R572" s="245"/>
      <c r="S572" s="245"/>
      <c r="T572" s="24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7" t="s">
        <v>135</v>
      </c>
      <c r="AU572" s="247" t="s">
        <v>86</v>
      </c>
      <c r="AV572" s="13" t="s">
        <v>84</v>
      </c>
      <c r="AW572" s="13" t="s">
        <v>32</v>
      </c>
      <c r="AX572" s="13" t="s">
        <v>76</v>
      </c>
      <c r="AY572" s="247" t="s">
        <v>124</v>
      </c>
    </row>
    <row r="573" s="13" customFormat="1">
      <c r="A573" s="13"/>
      <c r="B573" s="237"/>
      <c r="C573" s="238"/>
      <c r="D573" s="239" t="s">
        <v>135</v>
      </c>
      <c r="E573" s="240" t="s">
        <v>1</v>
      </c>
      <c r="F573" s="241" t="s">
        <v>333</v>
      </c>
      <c r="G573" s="238"/>
      <c r="H573" s="240" t="s">
        <v>1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7" t="s">
        <v>135</v>
      </c>
      <c r="AU573" s="247" t="s">
        <v>86</v>
      </c>
      <c r="AV573" s="13" t="s">
        <v>84</v>
      </c>
      <c r="AW573" s="13" t="s">
        <v>32</v>
      </c>
      <c r="AX573" s="13" t="s">
        <v>76</v>
      </c>
      <c r="AY573" s="247" t="s">
        <v>124</v>
      </c>
    </row>
    <row r="574" s="13" customFormat="1">
      <c r="A574" s="13"/>
      <c r="B574" s="237"/>
      <c r="C574" s="238"/>
      <c r="D574" s="239" t="s">
        <v>135</v>
      </c>
      <c r="E574" s="240" t="s">
        <v>1</v>
      </c>
      <c r="F574" s="241" t="s">
        <v>138</v>
      </c>
      <c r="G574" s="238"/>
      <c r="H574" s="240" t="s">
        <v>1</v>
      </c>
      <c r="I574" s="242"/>
      <c r="J574" s="238"/>
      <c r="K574" s="238"/>
      <c r="L574" s="243"/>
      <c r="M574" s="244"/>
      <c r="N574" s="245"/>
      <c r="O574" s="245"/>
      <c r="P574" s="245"/>
      <c r="Q574" s="245"/>
      <c r="R574" s="245"/>
      <c r="S574" s="245"/>
      <c r="T574" s="24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7" t="s">
        <v>135</v>
      </c>
      <c r="AU574" s="247" t="s">
        <v>86</v>
      </c>
      <c r="AV574" s="13" t="s">
        <v>84</v>
      </c>
      <c r="AW574" s="13" t="s">
        <v>32</v>
      </c>
      <c r="AX574" s="13" t="s">
        <v>76</v>
      </c>
      <c r="AY574" s="247" t="s">
        <v>124</v>
      </c>
    </row>
    <row r="575" s="14" customFormat="1">
      <c r="A575" s="14"/>
      <c r="B575" s="248"/>
      <c r="C575" s="249"/>
      <c r="D575" s="239" t="s">
        <v>135</v>
      </c>
      <c r="E575" s="250" t="s">
        <v>1</v>
      </c>
      <c r="F575" s="251" t="s">
        <v>494</v>
      </c>
      <c r="G575" s="249"/>
      <c r="H575" s="252">
        <v>2.5</v>
      </c>
      <c r="I575" s="253"/>
      <c r="J575" s="249"/>
      <c r="K575" s="249"/>
      <c r="L575" s="254"/>
      <c r="M575" s="255"/>
      <c r="N575" s="256"/>
      <c r="O575" s="256"/>
      <c r="P575" s="256"/>
      <c r="Q575" s="256"/>
      <c r="R575" s="256"/>
      <c r="S575" s="256"/>
      <c r="T575" s="25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8" t="s">
        <v>135</v>
      </c>
      <c r="AU575" s="258" t="s">
        <v>86</v>
      </c>
      <c r="AV575" s="14" t="s">
        <v>86</v>
      </c>
      <c r="AW575" s="14" t="s">
        <v>32</v>
      </c>
      <c r="AX575" s="14" t="s">
        <v>76</v>
      </c>
      <c r="AY575" s="258" t="s">
        <v>124</v>
      </c>
    </row>
    <row r="576" s="14" customFormat="1">
      <c r="A576" s="14"/>
      <c r="B576" s="248"/>
      <c r="C576" s="249"/>
      <c r="D576" s="239" t="s">
        <v>135</v>
      </c>
      <c r="E576" s="250" t="s">
        <v>1</v>
      </c>
      <c r="F576" s="251" t="s">
        <v>495</v>
      </c>
      <c r="G576" s="249"/>
      <c r="H576" s="252">
        <v>1.25</v>
      </c>
      <c r="I576" s="253"/>
      <c r="J576" s="249"/>
      <c r="K576" s="249"/>
      <c r="L576" s="254"/>
      <c r="M576" s="255"/>
      <c r="N576" s="256"/>
      <c r="O576" s="256"/>
      <c r="P576" s="256"/>
      <c r="Q576" s="256"/>
      <c r="R576" s="256"/>
      <c r="S576" s="256"/>
      <c r="T576" s="257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8" t="s">
        <v>135</v>
      </c>
      <c r="AU576" s="258" t="s">
        <v>86</v>
      </c>
      <c r="AV576" s="14" t="s">
        <v>86</v>
      </c>
      <c r="AW576" s="14" t="s">
        <v>32</v>
      </c>
      <c r="AX576" s="14" t="s">
        <v>76</v>
      </c>
      <c r="AY576" s="258" t="s">
        <v>124</v>
      </c>
    </row>
    <row r="577" s="14" customFormat="1">
      <c r="A577" s="14"/>
      <c r="B577" s="248"/>
      <c r="C577" s="249"/>
      <c r="D577" s="239" t="s">
        <v>135</v>
      </c>
      <c r="E577" s="250" t="s">
        <v>1</v>
      </c>
      <c r="F577" s="251" t="s">
        <v>496</v>
      </c>
      <c r="G577" s="249"/>
      <c r="H577" s="252">
        <v>1.25</v>
      </c>
      <c r="I577" s="253"/>
      <c r="J577" s="249"/>
      <c r="K577" s="249"/>
      <c r="L577" s="254"/>
      <c r="M577" s="255"/>
      <c r="N577" s="256"/>
      <c r="O577" s="256"/>
      <c r="P577" s="256"/>
      <c r="Q577" s="256"/>
      <c r="R577" s="256"/>
      <c r="S577" s="256"/>
      <c r="T577" s="257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8" t="s">
        <v>135</v>
      </c>
      <c r="AU577" s="258" t="s">
        <v>86</v>
      </c>
      <c r="AV577" s="14" t="s">
        <v>86</v>
      </c>
      <c r="AW577" s="14" t="s">
        <v>32</v>
      </c>
      <c r="AX577" s="14" t="s">
        <v>76</v>
      </c>
      <c r="AY577" s="258" t="s">
        <v>124</v>
      </c>
    </row>
    <row r="578" s="14" customFormat="1">
      <c r="A578" s="14"/>
      <c r="B578" s="248"/>
      <c r="C578" s="249"/>
      <c r="D578" s="239" t="s">
        <v>135</v>
      </c>
      <c r="E578" s="250" t="s">
        <v>1</v>
      </c>
      <c r="F578" s="251" t="s">
        <v>497</v>
      </c>
      <c r="G578" s="249"/>
      <c r="H578" s="252">
        <v>6.5999999999999996</v>
      </c>
      <c r="I578" s="253"/>
      <c r="J578" s="249"/>
      <c r="K578" s="249"/>
      <c r="L578" s="254"/>
      <c r="M578" s="255"/>
      <c r="N578" s="256"/>
      <c r="O578" s="256"/>
      <c r="P578" s="256"/>
      <c r="Q578" s="256"/>
      <c r="R578" s="256"/>
      <c r="S578" s="256"/>
      <c r="T578" s="25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8" t="s">
        <v>135</v>
      </c>
      <c r="AU578" s="258" t="s">
        <v>86</v>
      </c>
      <c r="AV578" s="14" t="s">
        <v>86</v>
      </c>
      <c r="AW578" s="14" t="s">
        <v>32</v>
      </c>
      <c r="AX578" s="14" t="s">
        <v>76</v>
      </c>
      <c r="AY578" s="258" t="s">
        <v>124</v>
      </c>
    </row>
    <row r="579" s="14" customFormat="1">
      <c r="A579" s="14"/>
      <c r="B579" s="248"/>
      <c r="C579" s="249"/>
      <c r="D579" s="239" t="s">
        <v>135</v>
      </c>
      <c r="E579" s="250" t="s">
        <v>1</v>
      </c>
      <c r="F579" s="251" t="s">
        <v>498</v>
      </c>
      <c r="G579" s="249"/>
      <c r="H579" s="252">
        <v>5.5</v>
      </c>
      <c r="I579" s="253"/>
      <c r="J579" s="249"/>
      <c r="K579" s="249"/>
      <c r="L579" s="254"/>
      <c r="M579" s="255"/>
      <c r="N579" s="256"/>
      <c r="O579" s="256"/>
      <c r="P579" s="256"/>
      <c r="Q579" s="256"/>
      <c r="R579" s="256"/>
      <c r="S579" s="256"/>
      <c r="T579" s="257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8" t="s">
        <v>135</v>
      </c>
      <c r="AU579" s="258" t="s">
        <v>86</v>
      </c>
      <c r="AV579" s="14" t="s">
        <v>86</v>
      </c>
      <c r="AW579" s="14" t="s">
        <v>32</v>
      </c>
      <c r="AX579" s="14" t="s">
        <v>76</v>
      </c>
      <c r="AY579" s="258" t="s">
        <v>124</v>
      </c>
    </row>
    <row r="580" s="14" customFormat="1">
      <c r="A580" s="14"/>
      <c r="B580" s="248"/>
      <c r="C580" s="249"/>
      <c r="D580" s="239" t="s">
        <v>135</v>
      </c>
      <c r="E580" s="250" t="s">
        <v>1</v>
      </c>
      <c r="F580" s="251" t="s">
        <v>499</v>
      </c>
      <c r="G580" s="249"/>
      <c r="H580" s="252">
        <v>5.5</v>
      </c>
      <c r="I580" s="253"/>
      <c r="J580" s="249"/>
      <c r="K580" s="249"/>
      <c r="L580" s="254"/>
      <c r="M580" s="255"/>
      <c r="N580" s="256"/>
      <c r="O580" s="256"/>
      <c r="P580" s="256"/>
      <c r="Q580" s="256"/>
      <c r="R580" s="256"/>
      <c r="S580" s="256"/>
      <c r="T580" s="257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8" t="s">
        <v>135</v>
      </c>
      <c r="AU580" s="258" t="s">
        <v>86</v>
      </c>
      <c r="AV580" s="14" t="s">
        <v>86</v>
      </c>
      <c r="AW580" s="14" t="s">
        <v>32</v>
      </c>
      <c r="AX580" s="14" t="s">
        <v>76</v>
      </c>
      <c r="AY580" s="258" t="s">
        <v>124</v>
      </c>
    </row>
    <row r="581" s="15" customFormat="1">
      <c r="A581" s="15"/>
      <c r="B581" s="259"/>
      <c r="C581" s="260"/>
      <c r="D581" s="239" t="s">
        <v>135</v>
      </c>
      <c r="E581" s="261" t="s">
        <v>1</v>
      </c>
      <c r="F581" s="262" t="s">
        <v>140</v>
      </c>
      <c r="G581" s="260"/>
      <c r="H581" s="263">
        <v>22.600000000000001</v>
      </c>
      <c r="I581" s="264"/>
      <c r="J581" s="260"/>
      <c r="K581" s="260"/>
      <c r="L581" s="265"/>
      <c r="M581" s="266"/>
      <c r="N581" s="267"/>
      <c r="O581" s="267"/>
      <c r="P581" s="267"/>
      <c r="Q581" s="267"/>
      <c r="R581" s="267"/>
      <c r="S581" s="267"/>
      <c r="T581" s="268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9" t="s">
        <v>135</v>
      </c>
      <c r="AU581" s="269" t="s">
        <v>86</v>
      </c>
      <c r="AV581" s="15" t="s">
        <v>131</v>
      </c>
      <c r="AW581" s="15" t="s">
        <v>32</v>
      </c>
      <c r="AX581" s="15" t="s">
        <v>84</v>
      </c>
      <c r="AY581" s="269" t="s">
        <v>124</v>
      </c>
    </row>
    <row r="582" s="14" customFormat="1">
      <c r="A582" s="14"/>
      <c r="B582" s="248"/>
      <c r="C582" s="249"/>
      <c r="D582" s="239" t="s">
        <v>135</v>
      </c>
      <c r="E582" s="249"/>
      <c r="F582" s="251" t="s">
        <v>500</v>
      </c>
      <c r="G582" s="249"/>
      <c r="H582" s="252">
        <v>23.73</v>
      </c>
      <c r="I582" s="253"/>
      <c r="J582" s="249"/>
      <c r="K582" s="249"/>
      <c r="L582" s="254"/>
      <c r="M582" s="255"/>
      <c r="N582" s="256"/>
      <c r="O582" s="256"/>
      <c r="P582" s="256"/>
      <c r="Q582" s="256"/>
      <c r="R582" s="256"/>
      <c r="S582" s="256"/>
      <c r="T582" s="257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8" t="s">
        <v>135</v>
      </c>
      <c r="AU582" s="258" t="s">
        <v>86</v>
      </c>
      <c r="AV582" s="14" t="s">
        <v>86</v>
      </c>
      <c r="AW582" s="14" t="s">
        <v>4</v>
      </c>
      <c r="AX582" s="14" t="s">
        <v>84</v>
      </c>
      <c r="AY582" s="258" t="s">
        <v>124</v>
      </c>
    </row>
    <row r="583" s="2" customFormat="1" ht="24" customHeight="1">
      <c r="A583" s="39"/>
      <c r="B583" s="40"/>
      <c r="C583" s="219" t="s">
        <v>501</v>
      </c>
      <c r="D583" s="219" t="s">
        <v>126</v>
      </c>
      <c r="E583" s="220" t="s">
        <v>502</v>
      </c>
      <c r="F583" s="221" t="s">
        <v>503</v>
      </c>
      <c r="G583" s="222" t="s">
        <v>487</v>
      </c>
      <c r="H583" s="223">
        <v>22.600000000000001</v>
      </c>
      <c r="I583" s="224"/>
      <c r="J583" s="225">
        <f>ROUND(I583*H583,2)</f>
        <v>0</v>
      </c>
      <c r="K583" s="221" t="s">
        <v>371</v>
      </c>
      <c r="L583" s="45"/>
      <c r="M583" s="226" t="s">
        <v>1</v>
      </c>
      <c r="N583" s="227" t="s">
        <v>41</v>
      </c>
      <c r="O583" s="92"/>
      <c r="P583" s="228">
        <f>O583*H583</f>
        <v>0</v>
      </c>
      <c r="Q583" s="228">
        <v>0</v>
      </c>
      <c r="R583" s="228">
        <f>Q583*H583</f>
        <v>0</v>
      </c>
      <c r="S583" s="228">
        <v>0</v>
      </c>
      <c r="T583" s="229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0" t="s">
        <v>131</v>
      </c>
      <c r="AT583" s="230" t="s">
        <v>126</v>
      </c>
      <c r="AU583" s="230" t="s">
        <v>86</v>
      </c>
      <c r="AY583" s="18" t="s">
        <v>124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18" t="s">
        <v>84</v>
      </c>
      <c r="BK583" s="231">
        <f>ROUND(I583*H583,2)</f>
        <v>0</v>
      </c>
      <c r="BL583" s="18" t="s">
        <v>131</v>
      </c>
      <c r="BM583" s="230" t="s">
        <v>504</v>
      </c>
    </row>
    <row r="584" s="2" customFormat="1">
      <c r="A584" s="39"/>
      <c r="B584" s="40"/>
      <c r="C584" s="41"/>
      <c r="D584" s="232" t="s">
        <v>133</v>
      </c>
      <c r="E584" s="41"/>
      <c r="F584" s="233" t="s">
        <v>505</v>
      </c>
      <c r="G584" s="41"/>
      <c r="H584" s="41"/>
      <c r="I584" s="234"/>
      <c r="J584" s="41"/>
      <c r="K584" s="41"/>
      <c r="L584" s="45"/>
      <c r="M584" s="235"/>
      <c r="N584" s="236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133</v>
      </c>
      <c r="AU584" s="18" t="s">
        <v>86</v>
      </c>
    </row>
    <row r="585" s="13" customFormat="1">
      <c r="A585" s="13"/>
      <c r="B585" s="237"/>
      <c r="C585" s="238"/>
      <c r="D585" s="239" t="s">
        <v>135</v>
      </c>
      <c r="E585" s="240" t="s">
        <v>1</v>
      </c>
      <c r="F585" s="241" t="s">
        <v>506</v>
      </c>
      <c r="G585" s="238"/>
      <c r="H585" s="240" t="s">
        <v>1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7" t="s">
        <v>135</v>
      </c>
      <c r="AU585" s="247" t="s">
        <v>86</v>
      </c>
      <c r="AV585" s="13" t="s">
        <v>84</v>
      </c>
      <c r="AW585" s="13" t="s">
        <v>32</v>
      </c>
      <c r="AX585" s="13" t="s">
        <v>76</v>
      </c>
      <c r="AY585" s="247" t="s">
        <v>124</v>
      </c>
    </row>
    <row r="586" s="13" customFormat="1">
      <c r="A586" s="13"/>
      <c r="B586" s="237"/>
      <c r="C586" s="238"/>
      <c r="D586" s="239" t="s">
        <v>135</v>
      </c>
      <c r="E586" s="240" t="s">
        <v>1</v>
      </c>
      <c r="F586" s="241" t="s">
        <v>138</v>
      </c>
      <c r="G586" s="238"/>
      <c r="H586" s="240" t="s">
        <v>1</v>
      </c>
      <c r="I586" s="242"/>
      <c r="J586" s="238"/>
      <c r="K586" s="238"/>
      <c r="L586" s="243"/>
      <c r="M586" s="244"/>
      <c r="N586" s="245"/>
      <c r="O586" s="245"/>
      <c r="P586" s="245"/>
      <c r="Q586" s="245"/>
      <c r="R586" s="245"/>
      <c r="S586" s="245"/>
      <c r="T586" s="24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7" t="s">
        <v>135</v>
      </c>
      <c r="AU586" s="247" t="s">
        <v>86</v>
      </c>
      <c r="AV586" s="13" t="s">
        <v>84</v>
      </c>
      <c r="AW586" s="13" t="s">
        <v>32</v>
      </c>
      <c r="AX586" s="13" t="s">
        <v>76</v>
      </c>
      <c r="AY586" s="247" t="s">
        <v>124</v>
      </c>
    </row>
    <row r="587" s="14" customFormat="1">
      <c r="A587" s="14"/>
      <c r="B587" s="248"/>
      <c r="C587" s="249"/>
      <c r="D587" s="239" t="s">
        <v>135</v>
      </c>
      <c r="E587" s="250" t="s">
        <v>1</v>
      </c>
      <c r="F587" s="251" t="s">
        <v>507</v>
      </c>
      <c r="G587" s="249"/>
      <c r="H587" s="252">
        <v>22.600000000000001</v>
      </c>
      <c r="I587" s="253"/>
      <c r="J587" s="249"/>
      <c r="K587" s="249"/>
      <c r="L587" s="254"/>
      <c r="M587" s="255"/>
      <c r="N587" s="256"/>
      <c r="O587" s="256"/>
      <c r="P587" s="256"/>
      <c r="Q587" s="256"/>
      <c r="R587" s="256"/>
      <c r="S587" s="256"/>
      <c r="T587" s="257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8" t="s">
        <v>135</v>
      </c>
      <c r="AU587" s="258" t="s">
        <v>86</v>
      </c>
      <c r="AV587" s="14" t="s">
        <v>86</v>
      </c>
      <c r="AW587" s="14" t="s">
        <v>32</v>
      </c>
      <c r="AX587" s="14" t="s">
        <v>76</v>
      </c>
      <c r="AY587" s="258" t="s">
        <v>124</v>
      </c>
    </row>
    <row r="588" s="15" customFormat="1">
      <c r="A588" s="15"/>
      <c r="B588" s="259"/>
      <c r="C588" s="260"/>
      <c r="D588" s="239" t="s">
        <v>135</v>
      </c>
      <c r="E588" s="261" t="s">
        <v>1</v>
      </c>
      <c r="F588" s="262" t="s">
        <v>140</v>
      </c>
      <c r="G588" s="260"/>
      <c r="H588" s="263">
        <v>22.600000000000001</v>
      </c>
      <c r="I588" s="264"/>
      <c r="J588" s="260"/>
      <c r="K588" s="260"/>
      <c r="L588" s="265"/>
      <c r="M588" s="266"/>
      <c r="N588" s="267"/>
      <c r="O588" s="267"/>
      <c r="P588" s="267"/>
      <c r="Q588" s="267"/>
      <c r="R588" s="267"/>
      <c r="S588" s="267"/>
      <c r="T588" s="268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9" t="s">
        <v>135</v>
      </c>
      <c r="AU588" s="269" t="s">
        <v>86</v>
      </c>
      <c r="AV588" s="15" t="s">
        <v>131</v>
      </c>
      <c r="AW588" s="15" t="s">
        <v>32</v>
      </c>
      <c r="AX588" s="15" t="s">
        <v>84</v>
      </c>
      <c r="AY588" s="269" t="s">
        <v>124</v>
      </c>
    </row>
    <row r="589" s="2" customFormat="1" ht="26.4" customHeight="1">
      <c r="A589" s="39"/>
      <c r="B589" s="40"/>
      <c r="C589" s="219" t="s">
        <v>508</v>
      </c>
      <c r="D589" s="219" t="s">
        <v>126</v>
      </c>
      <c r="E589" s="220" t="s">
        <v>509</v>
      </c>
      <c r="F589" s="221" t="s">
        <v>510</v>
      </c>
      <c r="G589" s="222" t="s">
        <v>461</v>
      </c>
      <c r="H589" s="223">
        <v>4</v>
      </c>
      <c r="I589" s="224"/>
      <c r="J589" s="225">
        <f>ROUND(I589*H589,2)</f>
        <v>0</v>
      </c>
      <c r="K589" s="221" t="s">
        <v>130</v>
      </c>
      <c r="L589" s="45"/>
      <c r="M589" s="226" t="s">
        <v>1</v>
      </c>
      <c r="N589" s="227" t="s">
        <v>41</v>
      </c>
      <c r="O589" s="92"/>
      <c r="P589" s="228">
        <f>O589*H589</f>
        <v>0</v>
      </c>
      <c r="Q589" s="228">
        <v>0.023939999999999999</v>
      </c>
      <c r="R589" s="228">
        <f>Q589*H589</f>
        <v>0.095759999999999998</v>
      </c>
      <c r="S589" s="228">
        <v>0</v>
      </c>
      <c r="T589" s="229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0" t="s">
        <v>131</v>
      </c>
      <c r="AT589" s="230" t="s">
        <v>126</v>
      </c>
      <c r="AU589" s="230" t="s">
        <v>86</v>
      </c>
      <c r="AY589" s="18" t="s">
        <v>124</v>
      </c>
      <c r="BE589" s="231">
        <f>IF(N589="základní",J589,0)</f>
        <v>0</v>
      </c>
      <c r="BF589" s="231">
        <f>IF(N589="snížená",J589,0)</f>
        <v>0</v>
      </c>
      <c r="BG589" s="231">
        <f>IF(N589="zákl. přenesená",J589,0)</f>
        <v>0</v>
      </c>
      <c r="BH589" s="231">
        <f>IF(N589="sníž. přenesená",J589,0)</f>
        <v>0</v>
      </c>
      <c r="BI589" s="231">
        <f>IF(N589="nulová",J589,0)</f>
        <v>0</v>
      </c>
      <c r="BJ589" s="18" t="s">
        <v>84</v>
      </c>
      <c r="BK589" s="231">
        <f>ROUND(I589*H589,2)</f>
        <v>0</v>
      </c>
      <c r="BL589" s="18" t="s">
        <v>131</v>
      </c>
      <c r="BM589" s="230" t="s">
        <v>511</v>
      </c>
    </row>
    <row r="590" s="2" customFormat="1">
      <c r="A590" s="39"/>
      <c r="B590" s="40"/>
      <c r="C590" s="41"/>
      <c r="D590" s="232" t="s">
        <v>133</v>
      </c>
      <c r="E590" s="41"/>
      <c r="F590" s="233" t="s">
        <v>512</v>
      </c>
      <c r="G590" s="41"/>
      <c r="H590" s="41"/>
      <c r="I590" s="234"/>
      <c r="J590" s="41"/>
      <c r="K590" s="41"/>
      <c r="L590" s="45"/>
      <c r="M590" s="235"/>
      <c r="N590" s="236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133</v>
      </c>
      <c r="AU590" s="18" t="s">
        <v>86</v>
      </c>
    </row>
    <row r="591" s="2" customFormat="1" ht="26.4" customHeight="1">
      <c r="A591" s="39"/>
      <c r="B591" s="40"/>
      <c r="C591" s="281" t="s">
        <v>513</v>
      </c>
      <c r="D591" s="281" t="s">
        <v>329</v>
      </c>
      <c r="E591" s="282" t="s">
        <v>514</v>
      </c>
      <c r="F591" s="283" t="s">
        <v>515</v>
      </c>
      <c r="G591" s="284" t="s">
        <v>461</v>
      </c>
      <c r="H591" s="285">
        <v>4</v>
      </c>
      <c r="I591" s="286"/>
      <c r="J591" s="287">
        <f>ROUND(I591*H591,2)</f>
        <v>0</v>
      </c>
      <c r="K591" s="283" t="s">
        <v>130</v>
      </c>
      <c r="L591" s="288"/>
      <c r="M591" s="289" t="s">
        <v>1</v>
      </c>
      <c r="N591" s="290" t="s">
        <v>41</v>
      </c>
      <c r="O591" s="92"/>
      <c r="P591" s="228">
        <f>O591*H591</f>
        <v>0</v>
      </c>
      <c r="Q591" s="228">
        <v>0.87</v>
      </c>
      <c r="R591" s="228">
        <f>Q591*H591</f>
        <v>3.48</v>
      </c>
      <c r="S591" s="228">
        <v>0</v>
      </c>
      <c r="T591" s="229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30" t="s">
        <v>188</v>
      </c>
      <c r="AT591" s="230" t="s">
        <v>329</v>
      </c>
      <c r="AU591" s="230" t="s">
        <v>86</v>
      </c>
      <c r="AY591" s="18" t="s">
        <v>124</v>
      </c>
      <c r="BE591" s="231">
        <f>IF(N591="základní",J591,0)</f>
        <v>0</v>
      </c>
      <c r="BF591" s="231">
        <f>IF(N591="snížená",J591,0)</f>
        <v>0</v>
      </c>
      <c r="BG591" s="231">
        <f>IF(N591="zákl. přenesená",J591,0)</f>
        <v>0</v>
      </c>
      <c r="BH591" s="231">
        <f>IF(N591="sníž. přenesená",J591,0)</f>
        <v>0</v>
      </c>
      <c r="BI591" s="231">
        <f>IF(N591="nulová",J591,0)</f>
        <v>0</v>
      </c>
      <c r="BJ591" s="18" t="s">
        <v>84</v>
      </c>
      <c r="BK591" s="231">
        <f>ROUND(I591*H591,2)</f>
        <v>0</v>
      </c>
      <c r="BL591" s="18" t="s">
        <v>131</v>
      </c>
      <c r="BM591" s="230" t="s">
        <v>516</v>
      </c>
    </row>
    <row r="592" s="13" customFormat="1">
      <c r="A592" s="13"/>
      <c r="B592" s="237"/>
      <c r="C592" s="238"/>
      <c r="D592" s="239" t="s">
        <v>135</v>
      </c>
      <c r="E592" s="240" t="s">
        <v>1</v>
      </c>
      <c r="F592" s="241" t="s">
        <v>136</v>
      </c>
      <c r="G592" s="238"/>
      <c r="H592" s="240" t="s">
        <v>1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7" t="s">
        <v>135</v>
      </c>
      <c r="AU592" s="247" t="s">
        <v>86</v>
      </c>
      <c r="AV592" s="13" t="s">
        <v>84</v>
      </c>
      <c r="AW592" s="13" t="s">
        <v>32</v>
      </c>
      <c r="AX592" s="13" t="s">
        <v>76</v>
      </c>
      <c r="AY592" s="247" t="s">
        <v>124</v>
      </c>
    </row>
    <row r="593" s="13" customFormat="1">
      <c r="A593" s="13"/>
      <c r="B593" s="237"/>
      <c r="C593" s="238"/>
      <c r="D593" s="239" t="s">
        <v>135</v>
      </c>
      <c r="E593" s="240" t="s">
        <v>1</v>
      </c>
      <c r="F593" s="241" t="s">
        <v>137</v>
      </c>
      <c r="G593" s="238"/>
      <c r="H593" s="240" t="s">
        <v>1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7" t="s">
        <v>135</v>
      </c>
      <c r="AU593" s="247" t="s">
        <v>86</v>
      </c>
      <c r="AV593" s="13" t="s">
        <v>84</v>
      </c>
      <c r="AW593" s="13" t="s">
        <v>32</v>
      </c>
      <c r="AX593" s="13" t="s">
        <v>76</v>
      </c>
      <c r="AY593" s="247" t="s">
        <v>124</v>
      </c>
    </row>
    <row r="594" s="13" customFormat="1">
      <c r="A594" s="13"/>
      <c r="B594" s="237"/>
      <c r="C594" s="238"/>
      <c r="D594" s="239" t="s">
        <v>135</v>
      </c>
      <c r="E594" s="240" t="s">
        <v>1</v>
      </c>
      <c r="F594" s="241" t="s">
        <v>138</v>
      </c>
      <c r="G594" s="238"/>
      <c r="H594" s="240" t="s">
        <v>1</v>
      </c>
      <c r="I594" s="242"/>
      <c r="J594" s="238"/>
      <c r="K594" s="238"/>
      <c r="L594" s="243"/>
      <c r="M594" s="244"/>
      <c r="N594" s="245"/>
      <c r="O594" s="245"/>
      <c r="P594" s="245"/>
      <c r="Q594" s="245"/>
      <c r="R594" s="245"/>
      <c r="S594" s="245"/>
      <c r="T594" s="24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7" t="s">
        <v>135</v>
      </c>
      <c r="AU594" s="247" t="s">
        <v>86</v>
      </c>
      <c r="AV594" s="13" t="s">
        <v>84</v>
      </c>
      <c r="AW594" s="13" t="s">
        <v>32</v>
      </c>
      <c r="AX594" s="13" t="s">
        <v>76</v>
      </c>
      <c r="AY594" s="247" t="s">
        <v>124</v>
      </c>
    </row>
    <row r="595" s="14" customFormat="1">
      <c r="A595" s="14"/>
      <c r="B595" s="248"/>
      <c r="C595" s="249"/>
      <c r="D595" s="239" t="s">
        <v>135</v>
      </c>
      <c r="E595" s="250" t="s">
        <v>1</v>
      </c>
      <c r="F595" s="251" t="s">
        <v>517</v>
      </c>
      <c r="G595" s="249"/>
      <c r="H595" s="252">
        <v>4</v>
      </c>
      <c r="I595" s="253"/>
      <c r="J595" s="249"/>
      <c r="K595" s="249"/>
      <c r="L595" s="254"/>
      <c r="M595" s="255"/>
      <c r="N595" s="256"/>
      <c r="O595" s="256"/>
      <c r="P595" s="256"/>
      <c r="Q595" s="256"/>
      <c r="R595" s="256"/>
      <c r="S595" s="256"/>
      <c r="T595" s="25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8" t="s">
        <v>135</v>
      </c>
      <c r="AU595" s="258" t="s">
        <v>86</v>
      </c>
      <c r="AV595" s="14" t="s">
        <v>86</v>
      </c>
      <c r="AW595" s="14" t="s">
        <v>32</v>
      </c>
      <c r="AX595" s="14" t="s">
        <v>76</v>
      </c>
      <c r="AY595" s="258" t="s">
        <v>124</v>
      </c>
    </row>
    <row r="596" s="15" customFormat="1">
      <c r="A596" s="15"/>
      <c r="B596" s="259"/>
      <c r="C596" s="260"/>
      <c r="D596" s="239" t="s">
        <v>135</v>
      </c>
      <c r="E596" s="261" t="s">
        <v>1</v>
      </c>
      <c r="F596" s="262" t="s">
        <v>140</v>
      </c>
      <c r="G596" s="260"/>
      <c r="H596" s="263">
        <v>4</v>
      </c>
      <c r="I596" s="264"/>
      <c r="J596" s="260"/>
      <c r="K596" s="260"/>
      <c r="L596" s="265"/>
      <c r="M596" s="266"/>
      <c r="N596" s="267"/>
      <c r="O596" s="267"/>
      <c r="P596" s="267"/>
      <c r="Q596" s="267"/>
      <c r="R596" s="267"/>
      <c r="S596" s="267"/>
      <c r="T596" s="268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9" t="s">
        <v>135</v>
      </c>
      <c r="AU596" s="269" t="s">
        <v>86</v>
      </c>
      <c r="AV596" s="15" t="s">
        <v>131</v>
      </c>
      <c r="AW596" s="15" t="s">
        <v>32</v>
      </c>
      <c r="AX596" s="15" t="s">
        <v>84</v>
      </c>
      <c r="AY596" s="269" t="s">
        <v>124</v>
      </c>
    </row>
    <row r="597" s="2" customFormat="1" ht="26.4" customHeight="1">
      <c r="A597" s="39"/>
      <c r="B597" s="40"/>
      <c r="C597" s="219" t="s">
        <v>518</v>
      </c>
      <c r="D597" s="219" t="s">
        <v>126</v>
      </c>
      <c r="E597" s="220" t="s">
        <v>519</v>
      </c>
      <c r="F597" s="221" t="s">
        <v>520</v>
      </c>
      <c r="G597" s="222" t="s">
        <v>461</v>
      </c>
      <c r="H597" s="223">
        <v>2</v>
      </c>
      <c r="I597" s="224"/>
      <c r="J597" s="225">
        <f>ROUND(I597*H597,2)</f>
        <v>0</v>
      </c>
      <c r="K597" s="221" t="s">
        <v>130</v>
      </c>
      <c r="L597" s="45"/>
      <c r="M597" s="226" t="s">
        <v>1</v>
      </c>
      <c r="N597" s="227" t="s">
        <v>41</v>
      </c>
      <c r="O597" s="92"/>
      <c r="P597" s="228">
        <f>O597*H597</f>
        <v>0</v>
      </c>
      <c r="Q597" s="228">
        <v>0.01218</v>
      </c>
      <c r="R597" s="228">
        <f>Q597*H597</f>
        <v>0.02436</v>
      </c>
      <c r="S597" s="228">
        <v>0</v>
      </c>
      <c r="T597" s="229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0" t="s">
        <v>131</v>
      </c>
      <c r="AT597" s="230" t="s">
        <v>126</v>
      </c>
      <c r="AU597" s="230" t="s">
        <v>86</v>
      </c>
      <c r="AY597" s="18" t="s">
        <v>124</v>
      </c>
      <c r="BE597" s="231">
        <f>IF(N597="základní",J597,0)</f>
        <v>0</v>
      </c>
      <c r="BF597" s="231">
        <f>IF(N597="snížená",J597,0)</f>
        <v>0</v>
      </c>
      <c r="BG597" s="231">
        <f>IF(N597="zákl. přenesená",J597,0)</f>
        <v>0</v>
      </c>
      <c r="BH597" s="231">
        <f>IF(N597="sníž. přenesená",J597,0)</f>
        <v>0</v>
      </c>
      <c r="BI597" s="231">
        <f>IF(N597="nulová",J597,0)</f>
        <v>0</v>
      </c>
      <c r="BJ597" s="18" t="s">
        <v>84</v>
      </c>
      <c r="BK597" s="231">
        <f>ROUND(I597*H597,2)</f>
        <v>0</v>
      </c>
      <c r="BL597" s="18" t="s">
        <v>131</v>
      </c>
      <c r="BM597" s="230" t="s">
        <v>521</v>
      </c>
    </row>
    <row r="598" s="2" customFormat="1">
      <c r="A598" s="39"/>
      <c r="B598" s="40"/>
      <c r="C598" s="41"/>
      <c r="D598" s="232" t="s">
        <v>133</v>
      </c>
      <c r="E598" s="41"/>
      <c r="F598" s="233" t="s">
        <v>522</v>
      </c>
      <c r="G598" s="41"/>
      <c r="H598" s="41"/>
      <c r="I598" s="234"/>
      <c r="J598" s="41"/>
      <c r="K598" s="41"/>
      <c r="L598" s="45"/>
      <c r="M598" s="235"/>
      <c r="N598" s="236"/>
      <c r="O598" s="92"/>
      <c r="P598" s="92"/>
      <c r="Q598" s="92"/>
      <c r="R598" s="92"/>
      <c r="S598" s="92"/>
      <c r="T598" s="93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133</v>
      </c>
      <c r="AU598" s="18" t="s">
        <v>86</v>
      </c>
    </row>
    <row r="599" s="2" customFormat="1" ht="26.4" customHeight="1">
      <c r="A599" s="39"/>
      <c r="B599" s="40"/>
      <c r="C599" s="281" t="s">
        <v>523</v>
      </c>
      <c r="D599" s="281" t="s">
        <v>329</v>
      </c>
      <c r="E599" s="282" t="s">
        <v>524</v>
      </c>
      <c r="F599" s="283" t="s">
        <v>525</v>
      </c>
      <c r="G599" s="284" t="s">
        <v>461</v>
      </c>
      <c r="H599" s="285">
        <v>2</v>
      </c>
      <c r="I599" s="286"/>
      <c r="J599" s="287">
        <f>ROUND(I599*H599,2)</f>
        <v>0</v>
      </c>
      <c r="K599" s="283" t="s">
        <v>1</v>
      </c>
      <c r="L599" s="288"/>
      <c r="M599" s="289" t="s">
        <v>1</v>
      </c>
      <c r="N599" s="290" t="s">
        <v>41</v>
      </c>
      <c r="O599" s="92"/>
      <c r="P599" s="228">
        <f>O599*H599</f>
        <v>0</v>
      </c>
      <c r="Q599" s="228">
        <v>0.58499999999999996</v>
      </c>
      <c r="R599" s="228">
        <f>Q599*H599</f>
        <v>1.1699999999999999</v>
      </c>
      <c r="S599" s="228">
        <v>0</v>
      </c>
      <c r="T599" s="229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0" t="s">
        <v>188</v>
      </c>
      <c r="AT599" s="230" t="s">
        <v>329</v>
      </c>
      <c r="AU599" s="230" t="s">
        <v>86</v>
      </c>
      <c r="AY599" s="18" t="s">
        <v>124</v>
      </c>
      <c r="BE599" s="231">
        <f>IF(N599="základní",J599,0)</f>
        <v>0</v>
      </c>
      <c r="BF599" s="231">
        <f>IF(N599="snížená",J599,0)</f>
        <v>0</v>
      </c>
      <c r="BG599" s="231">
        <f>IF(N599="zákl. přenesená",J599,0)</f>
        <v>0</v>
      </c>
      <c r="BH599" s="231">
        <f>IF(N599="sníž. přenesená",J599,0)</f>
        <v>0</v>
      </c>
      <c r="BI599" s="231">
        <f>IF(N599="nulová",J599,0)</f>
        <v>0</v>
      </c>
      <c r="BJ599" s="18" t="s">
        <v>84</v>
      </c>
      <c r="BK599" s="231">
        <f>ROUND(I599*H599,2)</f>
        <v>0</v>
      </c>
      <c r="BL599" s="18" t="s">
        <v>131</v>
      </c>
      <c r="BM599" s="230" t="s">
        <v>526</v>
      </c>
    </row>
    <row r="600" s="13" customFormat="1">
      <c r="A600" s="13"/>
      <c r="B600" s="237"/>
      <c r="C600" s="238"/>
      <c r="D600" s="239" t="s">
        <v>135</v>
      </c>
      <c r="E600" s="240" t="s">
        <v>1</v>
      </c>
      <c r="F600" s="241" t="s">
        <v>136</v>
      </c>
      <c r="G600" s="238"/>
      <c r="H600" s="240" t="s">
        <v>1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7" t="s">
        <v>135</v>
      </c>
      <c r="AU600" s="247" t="s">
        <v>86</v>
      </c>
      <c r="AV600" s="13" t="s">
        <v>84</v>
      </c>
      <c r="AW600" s="13" t="s">
        <v>32</v>
      </c>
      <c r="AX600" s="13" t="s">
        <v>76</v>
      </c>
      <c r="AY600" s="247" t="s">
        <v>124</v>
      </c>
    </row>
    <row r="601" s="13" customFormat="1">
      <c r="A601" s="13"/>
      <c r="B601" s="237"/>
      <c r="C601" s="238"/>
      <c r="D601" s="239" t="s">
        <v>135</v>
      </c>
      <c r="E601" s="240" t="s">
        <v>1</v>
      </c>
      <c r="F601" s="241" t="s">
        <v>137</v>
      </c>
      <c r="G601" s="238"/>
      <c r="H601" s="240" t="s">
        <v>1</v>
      </c>
      <c r="I601" s="242"/>
      <c r="J601" s="238"/>
      <c r="K601" s="238"/>
      <c r="L601" s="243"/>
      <c r="M601" s="244"/>
      <c r="N601" s="245"/>
      <c r="O601" s="245"/>
      <c r="P601" s="245"/>
      <c r="Q601" s="245"/>
      <c r="R601" s="245"/>
      <c r="S601" s="245"/>
      <c r="T601" s="24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7" t="s">
        <v>135</v>
      </c>
      <c r="AU601" s="247" t="s">
        <v>86</v>
      </c>
      <c r="AV601" s="13" t="s">
        <v>84</v>
      </c>
      <c r="AW601" s="13" t="s">
        <v>32</v>
      </c>
      <c r="AX601" s="13" t="s">
        <v>76</v>
      </c>
      <c r="AY601" s="247" t="s">
        <v>124</v>
      </c>
    </row>
    <row r="602" s="13" customFormat="1">
      <c r="A602" s="13"/>
      <c r="B602" s="237"/>
      <c r="C602" s="238"/>
      <c r="D602" s="239" t="s">
        <v>135</v>
      </c>
      <c r="E602" s="240" t="s">
        <v>1</v>
      </c>
      <c r="F602" s="241" t="s">
        <v>138</v>
      </c>
      <c r="G602" s="238"/>
      <c r="H602" s="240" t="s">
        <v>1</v>
      </c>
      <c r="I602" s="242"/>
      <c r="J602" s="238"/>
      <c r="K602" s="238"/>
      <c r="L602" s="243"/>
      <c r="M602" s="244"/>
      <c r="N602" s="245"/>
      <c r="O602" s="245"/>
      <c r="P602" s="245"/>
      <c r="Q602" s="245"/>
      <c r="R602" s="245"/>
      <c r="S602" s="245"/>
      <c r="T602" s="24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7" t="s">
        <v>135</v>
      </c>
      <c r="AU602" s="247" t="s">
        <v>86</v>
      </c>
      <c r="AV602" s="13" t="s">
        <v>84</v>
      </c>
      <c r="AW602" s="13" t="s">
        <v>32</v>
      </c>
      <c r="AX602" s="13" t="s">
        <v>76</v>
      </c>
      <c r="AY602" s="247" t="s">
        <v>124</v>
      </c>
    </row>
    <row r="603" s="14" customFormat="1">
      <c r="A603" s="14"/>
      <c r="B603" s="248"/>
      <c r="C603" s="249"/>
      <c r="D603" s="239" t="s">
        <v>135</v>
      </c>
      <c r="E603" s="250" t="s">
        <v>1</v>
      </c>
      <c r="F603" s="251" t="s">
        <v>527</v>
      </c>
      <c r="G603" s="249"/>
      <c r="H603" s="252">
        <v>2</v>
      </c>
      <c r="I603" s="253"/>
      <c r="J603" s="249"/>
      <c r="K603" s="249"/>
      <c r="L603" s="254"/>
      <c r="M603" s="255"/>
      <c r="N603" s="256"/>
      <c r="O603" s="256"/>
      <c r="P603" s="256"/>
      <c r="Q603" s="256"/>
      <c r="R603" s="256"/>
      <c r="S603" s="256"/>
      <c r="T603" s="25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8" t="s">
        <v>135</v>
      </c>
      <c r="AU603" s="258" t="s">
        <v>86</v>
      </c>
      <c r="AV603" s="14" t="s">
        <v>86</v>
      </c>
      <c r="AW603" s="14" t="s">
        <v>32</v>
      </c>
      <c r="AX603" s="14" t="s">
        <v>76</v>
      </c>
      <c r="AY603" s="258" t="s">
        <v>124</v>
      </c>
    </row>
    <row r="604" s="15" customFormat="1">
      <c r="A604" s="15"/>
      <c r="B604" s="259"/>
      <c r="C604" s="260"/>
      <c r="D604" s="239" t="s">
        <v>135</v>
      </c>
      <c r="E604" s="261" t="s">
        <v>1</v>
      </c>
      <c r="F604" s="262" t="s">
        <v>140</v>
      </c>
      <c r="G604" s="260"/>
      <c r="H604" s="263">
        <v>2</v>
      </c>
      <c r="I604" s="264"/>
      <c r="J604" s="260"/>
      <c r="K604" s="260"/>
      <c r="L604" s="265"/>
      <c r="M604" s="266"/>
      <c r="N604" s="267"/>
      <c r="O604" s="267"/>
      <c r="P604" s="267"/>
      <c r="Q604" s="267"/>
      <c r="R604" s="267"/>
      <c r="S604" s="267"/>
      <c r="T604" s="268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9" t="s">
        <v>135</v>
      </c>
      <c r="AU604" s="269" t="s">
        <v>86</v>
      </c>
      <c r="AV604" s="15" t="s">
        <v>131</v>
      </c>
      <c r="AW604" s="15" t="s">
        <v>32</v>
      </c>
      <c r="AX604" s="15" t="s">
        <v>84</v>
      </c>
      <c r="AY604" s="269" t="s">
        <v>124</v>
      </c>
    </row>
    <row r="605" s="2" customFormat="1" ht="26.4" customHeight="1">
      <c r="A605" s="39"/>
      <c r="B605" s="40"/>
      <c r="C605" s="219" t="s">
        <v>528</v>
      </c>
      <c r="D605" s="219" t="s">
        <v>126</v>
      </c>
      <c r="E605" s="220" t="s">
        <v>529</v>
      </c>
      <c r="F605" s="221" t="s">
        <v>530</v>
      </c>
      <c r="G605" s="222" t="s">
        <v>461</v>
      </c>
      <c r="H605" s="223">
        <v>2</v>
      </c>
      <c r="I605" s="224"/>
      <c r="J605" s="225">
        <f>ROUND(I605*H605,2)</f>
        <v>0</v>
      </c>
      <c r="K605" s="221" t="s">
        <v>130</v>
      </c>
      <c r="L605" s="45"/>
      <c r="M605" s="226" t="s">
        <v>1</v>
      </c>
      <c r="N605" s="227" t="s">
        <v>41</v>
      </c>
      <c r="O605" s="92"/>
      <c r="P605" s="228">
        <f>O605*H605</f>
        <v>0</v>
      </c>
      <c r="Q605" s="228">
        <v>0.023939999999999999</v>
      </c>
      <c r="R605" s="228">
        <f>Q605*H605</f>
        <v>0.047879999999999999</v>
      </c>
      <c r="S605" s="228">
        <v>0</v>
      </c>
      <c r="T605" s="229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0" t="s">
        <v>131</v>
      </c>
      <c r="AT605" s="230" t="s">
        <v>126</v>
      </c>
      <c r="AU605" s="230" t="s">
        <v>86</v>
      </c>
      <c r="AY605" s="18" t="s">
        <v>124</v>
      </c>
      <c r="BE605" s="231">
        <f>IF(N605="základní",J605,0)</f>
        <v>0</v>
      </c>
      <c r="BF605" s="231">
        <f>IF(N605="snížená",J605,0)</f>
        <v>0</v>
      </c>
      <c r="BG605" s="231">
        <f>IF(N605="zákl. přenesená",J605,0)</f>
        <v>0</v>
      </c>
      <c r="BH605" s="231">
        <f>IF(N605="sníž. přenesená",J605,0)</f>
        <v>0</v>
      </c>
      <c r="BI605" s="231">
        <f>IF(N605="nulová",J605,0)</f>
        <v>0</v>
      </c>
      <c r="BJ605" s="18" t="s">
        <v>84</v>
      </c>
      <c r="BK605" s="231">
        <f>ROUND(I605*H605,2)</f>
        <v>0</v>
      </c>
      <c r="BL605" s="18" t="s">
        <v>131</v>
      </c>
      <c r="BM605" s="230" t="s">
        <v>531</v>
      </c>
    </row>
    <row r="606" s="2" customFormat="1">
      <c r="A606" s="39"/>
      <c r="B606" s="40"/>
      <c r="C606" s="41"/>
      <c r="D606" s="232" t="s">
        <v>133</v>
      </c>
      <c r="E606" s="41"/>
      <c r="F606" s="233" t="s">
        <v>532</v>
      </c>
      <c r="G606" s="41"/>
      <c r="H606" s="41"/>
      <c r="I606" s="234"/>
      <c r="J606" s="41"/>
      <c r="K606" s="41"/>
      <c r="L606" s="45"/>
      <c r="M606" s="235"/>
      <c r="N606" s="236"/>
      <c r="O606" s="92"/>
      <c r="P606" s="92"/>
      <c r="Q606" s="92"/>
      <c r="R606" s="92"/>
      <c r="S606" s="92"/>
      <c r="T606" s="93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133</v>
      </c>
      <c r="AU606" s="18" t="s">
        <v>86</v>
      </c>
    </row>
    <row r="607" s="2" customFormat="1" ht="26.4" customHeight="1">
      <c r="A607" s="39"/>
      <c r="B607" s="40"/>
      <c r="C607" s="281" t="s">
        <v>533</v>
      </c>
      <c r="D607" s="281" t="s">
        <v>329</v>
      </c>
      <c r="E607" s="282" t="s">
        <v>534</v>
      </c>
      <c r="F607" s="283" t="s">
        <v>535</v>
      </c>
      <c r="G607" s="284" t="s">
        <v>461</v>
      </c>
      <c r="H607" s="285">
        <v>2</v>
      </c>
      <c r="I607" s="286"/>
      <c r="J607" s="287">
        <f>ROUND(I607*H607,2)</f>
        <v>0</v>
      </c>
      <c r="K607" s="283" t="s">
        <v>1</v>
      </c>
      <c r="L607" s="288"/>
      <c r="M607" s="289" t="s">
        <v>1</v>
      </c>
      <c r="N607" s="290" t="s">
        <v>41</v>
      </c>
      <c r="O607" s="92"/>
      <c r="P607" s="228">
        <f>O607*H607</f>
        <v>0</v>
      </c>
      <c r="Q607" s="228">
        <v>1.1499999999999999</v>
      </c>
      <c r="R607" s="228">
        <f>Q607*H607</f>
        <v>2.2999999999999998</v>
      </c>
      <c r="S607" s="228">
        <v>0</v>
      </c>
      <c r="T607" s="229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30" t="s">
        <v>188</v>
      </c>
      <c r="AT607" s="230" t="s">
        <v>329</v>
      </c>
      <c r="AU607" s="230" t="s">
        <v>86</v>
      </c>
      <c r="AY607" s="18" t="s">
        <v>124</v>
      </c>
      <c r="BE607" s="231">
        <f>IF(N607="základní",J607,0)</f>
        <v>0</v>
      </c>
      <c r="BF607" s="231">
        <f>IF(N607="snížená",J607,0)</f>
        <v>0</v>
      </c>
      <c r="BG607" s="231">
        <f>IF(N607="zákl. přenesená",J607,0)</f>
        <v>0</v>
      </c>
      <c r="BH607" s="231">
        <f>IF(N607="sníž. přenesená",J607,0)</f>
        <v>0</v>
      </c>
      <c r="BI607" s="231">
        <f>IF(N607="nulová",J607,0)</f>
        <v>0</v>
      </c>
      <c r="BJ607" s="18" t="s">
        <v>84</v>
      </c>
      <c r="BK607" s="231">
        <f>ROUND(I607*H607,2)</f>
        <v>0</v>
      </c>
      <c r="BL607" s="18" t="s">
        <v>131</v>
      </c>
      <c r="BM607" s="230" t="s">
        <v>536</v>
      </c>
    </row>
    <row r="608" s="13" customFormat="1">
      <c r="A608" s="13"/>
      <c r="B608" s="237"/>
      <c r="C608" s="238"/>
      <c r="D608" s="239" t="s">
        <v>135</v>
      </c>
      <c r="E608" s="240" t="s">
        <v>1</v>
      </c>
      <c r="F608" s="241" t="s">
        <v>136</v>
      </c>
      <c r="G608" s="238"/>
      <c r="H608" s="240" t="s">
        <v>1</v>
      </c>
      <c r="I608" s="242"/>
      <c r="J608" s="238"/>
      <c r="K608" s="238"/>
      <c r="L608" s="243"/>
      <c r="M608" s="244"/>
      <c r="N608" s="245"/>
      <c r="O608" s="245"/>
      <c r="P608" s="245"/>
      <c r="Q608" s="245"/>
      <c r="R608" s="245"/>
      <c r="S608" s="245"/>
      <c r="T608" s="24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7" t="s">
        <v>135</v>
      </c>
      <c r="AU608" s="247" t="s">
        <v>86</v>
      </c>
      <c r="AV608" s="13" t="s">
        <v>84</v>
      </c>
      <c r="AW608" s="13" t="s">
        <v>32</v>
      </c>
      <c r="AX608" s="13" t="s">
        <v>76</v>
      </c>
      <c r="AY608" s="247" t="s">
        <v>124</v>
      </c>
    </row>
    <row r="609" s="13" customFormat="1">
      <c r="A609" s="13"/>
      <c r="B609" s="237"/>
      <c r="C609" s="238"/>
      <c r="D609" s="239" t="s">
        <v>135</v>
      </c>
      <c r="E609" s="240" t="s">
        <v>1</v>
      </c>
      <c r="F609" s="241" t="s">
        <v>137</v>
      </c>
      <c r="G609" s="238"/>
      <c r="H609" s="240" t="s">
        <v>1</v>
      </c>
      <c r="I609" s="242"/>
      <c r="J609" s="238"/>
      <c r="K609" s="238"/>
      <c r="L609" s="243"/>
      <c r="M609" s="244"/>
      <c r="N609" s="245"/>
      <c r="O609" s="245"/>
      <c r="P609" s="245"/>
      <c r="Q609" s="245"/>
      <c r="R609" s="245"/>
      <c r="S609" s="245"/>
      <c r="T609" s="24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7" t="s">
        <v>135</v>
      </c>
      <c r="AU609" s="247" t="s">
        <v>86</v>
      </c>
      <c r="AV609" s="13" t="s">
        <v>84</v>
      </c>
      <c r="AW609" s="13" t="s">
        <v>32</v>
      </c>
      <c r="AX609" s="13" t="s">
        <v>76</v>
      </c>
      <c r="AY609" s="247" t="s">
        <v>124</v>
      </c>
    </row>
    <row r="610" s="13" customFormat="1">
      <c r="A610" s="13"/>
      <c r="B610" s="237"/>
      <c r="C610" s="238"/>
      <c r="D610" s="239" t="s">
        <v>135</v>
      </c>
      <c r="E610" s="240" t="s">
        <v>1</v>
      </c>
      <c r="F610" s="241" t="s">
        <v>138</v>
      </c>
      <c r="G610" s="238"/>
      <c r="H610" s="240" t="s">
        <v>1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135</v>
      </c>
      <c r="AU610" s="247" t="s">
        <v>86</v>
      </c>
      <c r="AV610" s="13" t="s">
        <v>84</v>
      </c>
      <c r="AW610" s="13" t="s">
        <v>32</v>
      </c>
      <c r="AX610" s="13" t="s">
        <v>76</v>
      </c>
      <c r="AY610" s="247" t="s">
        <v>124</v>
      </c>
    </row>
    <row r="611" s="14" customFormat="1">
      <c r="A611" s="14"/>
      <c r="B611" s="248"/>
      <c r="C611" s="249"/>
      <c r="D611" s="239" t="s">
        <v>135</v>
      </c>
      <c r="E611" s="250" t="s">
        <v>1</v>
      </c>
      <c r="F611" s="251" t="s">
        <v>527</v>
      </c>
      <c r="G611" s="249"/>
      <c r="H611" s="252">
        <v>2</v>
      </c>
      <c r="I611" s="253"/>
      <c r="J611" s="249"/>
      <c r="K611" s="249"/>
      <c r="L611" s="254"/>
      <c r="M611" s="255"/>
      <c r="N611" s="256"/>
      <c r="O611" s="256"/>
      <c r="P611" s="256"/>
      <c r="Q611" s="256"/>
      <c r="R611" s="256"/>
      <c r="S611" s="256"/>
      <c r="T611" s="257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8" t="s">
        <v>135</v>
      </c>
      <c r="AU611" s="258" t="s">
        <v>86</v>
      </c>
      <c r="AV611" s="14" t="s">
        <v>86</v>
      </c>
      <c r="AW611" s="14" t="s">
        <v>32</v>
      </c>
      <c r="AX611" s="14" t="s">
        <v>76</v>
      </c>
      <c r="AY611" s="258" t="s">
        <v>124</v>
      </c>
    </row>
    <row r="612" s="15" customFormat="1">
      <c r="A612" s="15"/>
      <c r="B612" s="259"/>
      <c r="C612" s="260"/>
      <c r="D612" s="239" t="s">
        <v>135</v>
      </c>
      <c r="E612" s="261" t="s">
        <v>1</v>
      </c>
      <c r="F612" s="262" t="s">
        <v>140</v>
      </c>
      <c r="G612" s="260"/>
      <c r="H612" s="263">
        <v>2</v>
      </c>
      <c r="I612" s="264"/>
      <c r="J612" s="260"/>
      <c r="K612" s="260"/>
      <c r="L612" s="265"/>
      <c r="M612" s="266"/>
      <c r="N612" s="267"/>
      <c r="O612" s="267"/>
      <c r="P612" s="267"/>
      <c r="Q612" s="267"/>
      <c r="R612" s="267"/>
      <c r="S612" s="267"/>
      <c r="T612" s="268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9" t="s">
        <v>135</v>
      </c>
      <c r="AU612" s="269" t="s">
        <v>86</v>
      </c>
      <c r="AV612" s="15" t="s">
        <v>131</v>
      </c>
      <c r="AW612" s="15" t="s">
        <v>32</v>
      </c>
      <c r="AX612" s="15" t="s">
        <v>84</v>
      </c>
      <c r="AY612" s="269" t="s">
        <v>124</v>
      </c>
    </row>
    <row r="613" s="2" customFormat="1" ht="26.4" customHeight="1">
      <c r="A613" s="39"/>
      <c r="B613" s="40"/>
      <c r="C613" s="219" t="s">
        <v>537</v>
      </c>
      <c r="D613" s="219" t="s">
        <v>126</v>
      </c>
      <c r="E613" s="220" t="s">
        <v>538</v>
      </c>
      <c r="F613" s="221" t="s">
        <v>539</v>
      </c>
      <c r="G613" s="222" t="s">
        <v>461</v>
      </c>
      <c r="H613" s="223">
        <v>4</v>
      </c>
      <c r="I613" s="224"/>
      <c r="J613" s="225">
        <f>ROUND(I613*H613,2)</f>
        <v>0</v>
      </c>
      <c r="K613" s="221" t="s">
        <v>130</v>
      </c>
      <c r="L613" s="45"/>
      <c r="M613" s="226" t="s">
        <v>1</v>
      </c>
      <c r="N613" s="227" t="s">
        <v>41</v>
      </c>
      <c r="O613" s="92"/>
      <c r="P613" s="228">
        <f>O613*H613</f>
        <v>0</v>
      </c>
      <c r="Q613" s="228">
        <v>0.0098899999999999995</v>
      </c>
      <c r="R613" s="228">
        <f>Q613*H613</f>
        <v>0.039559999999999998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131</v>
      </c>
      <c r="AT613" s="230" t="s">
        <v>126</v>
      </c>
      <c r="AU613" s="230" t="s">
        <v>86</v>
      </c>
      <c r="AY613" s="18" t="s">
        <v>124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84</v>
      </c>
      <c r="BK613" s="231">
        <f>ROUND(I613*H613,2)</f>
        <v>0</v>
      </c>
      <c r="BL613" s="18" t="s">
        <v>131</v>
      </c>
      <c r="BM613" s="230" t="s">
        <v>540</v>
      </c>
    </row>
    <row r="614" s="2" customFormat="1">
      <c r="A614" s="39"/>
      <c r="B614" s="40"/>
      <c r="C614" s="41"/>
      <c r="D614" s="232" t="s">
        <v>133</v>
      </c>
      <c r="E614" s="41"/>
      <c r="F614" s="233" t="s">
        <v>541</v>
      </c>
      <c r="G614" s="41"/>
      <c r="H614" s="41"/>
      <c r="I614" s="234"/>
      <c r="J614" s="41"/>
      <c r="K614" s="41"/>
      <c r="L614" s="45"/>
      <c r="M614" s="235"/>
      <c r="N614" s="236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133</v>
      </c>
      <c r="AU614" s="18" t="s">
        <v>86</v>
      </c>
    </row>
    <row r="615" s="2" customFormat="1" ht="16.5" customHeight="1">
      <c r="A615" s="39"/>
      <c r="B615" s="40"/>
      <c r="C615" s="281" t="s">
        <v>542</v>
      </c>
      <c r="D615" s="281" t="s">
        <v>329</v>
      </c>
      <c r="E615" s="282" t="s">
        <v>543</v>
      </c>
      <c r="F615" s="283" t="s">
        <v>544</v>
      </c>
      <c r="G615" s="284" t="s">
        <v>461</v>
      </c>
      <c r="H615" s="285">
        <v>4</v>
      </c>
      <c r="I615" s="286"/>
      <c r="J615" s="287">
        <f>ROUND(I615*H615,2)</f>
        <v>0</v>
      </c>
      <c r="K615" s="283" t="s">
        <v>130</v>
      </c>
      <c r="L615" s="288"/>
      <c r="M615" s="289" t="s">
        <v>1</v>
      </c>
      <c r="N615" s="290" t="s">
        <v>41</v>
      </c>
      <c r="O615" s="92"/>
      <c r="P615" s="228">
        <f>O615*H615</f>
        <v>0</v>
      </c>
      <c r="Q615" s="228">
        <v>0.52600000000000002</v>
      </c>
      <c r="R615" s="228">
        <f>Q615*H615</f>
        <v>2.1040000000000001</v>
      </c>
      <c r="S615" s="228">
        <v>0</v>
      </c>
      <c r="T615" s="229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0" t="s">
        <v>188</v>
      </c>
      <c r="AT615" s="230" t="s">
        <v>329</v>
      </c>
      <c r="AU615" s="230" t="s">
        <v>86</v>
      </c>
      <c r="AY615" s="18" t="s">
        <v>124</v>
      </c>
      <c r="BE615" s="231">
        <f>IF(N615="základní",J615,0)</f>
        <v>0</v>
      </c>
      <c r="BF615" s="231">
        <f>IF(N615="snížená",J615,0)</f>
        <v>0</v>
      </c>
      <c r="BG615" s="231">
        <f>IF(N615="zákl. přenesená",J615,0)</f>
        <v>0</v>
      </c>
      <c r="BH615" s="231">
        <f>IF(N615="sníž. přenesená",J615,0)</f>
        <v>0</v>
      </c>
      <c r="BI615" s="231">
        <f>IF(N615="nulová",J615,0)</f>
        <v>0</v>
      </c>
      <c r="BJ615" s="18" t="s">
        <v>84</v>
      </c>
      <c r="BK615" s="231">
        <f>ROUND(I615*H615,2)</f>
        <v>0</v>
      </c>
      <c r="BL615" s="18" t="s">
        <v>131</v>
      </c>
      <c r="BM615" s="230" t="s">
        <v>545</v>
      </c>
    </row>
    <row r="616" s="13" customFormat="1">
      <c r="A616" s="13"/>
      <c r="B616" s="237"/>
      <c r="C616" s="238"/>
      <c r="D616" s="239" t="s">
        <v>135</v>
      </c>
      <c r="E616" s="240" t="s">
        <v>1</v>
      </c>
      <c r="F616" s="241" t="s">
        <v>136</v>
      </c>
      <c r="G616" s="238"/>
      <c r="H616" s="240" t="s">
        <v>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7" t="s">
        <v>135</v>
      </c>
      <c r="AU616" s="247" t="s">
        <v>86</v>
      </c>
      <c r="AV616" s="13" t="s">
        <v>84</v>
      </c>
      <c r="AW616" s="13" t="s">
        <v>32</v>
      </c>
      <c r="AX616" s="13" t="s">
        <v>76</v>
      </c>
      <c r="AY616" s="247" t="s">
        <v>124</v>
      </c>
    </row>
    <row r="617" s="13" customFormat="1">
      <c r="A617" s="13"/>
      <c r="B617" s="237"/>
      <c r="C617" s="238"/>
      <c r="D617" s="239" t="s">
        <v>135</v>
      </c>
      <c r="E617" s="240" t="s">
        <v>1</v>
      </c>
      <c r="F617" s="241" t="s">
        <v>137</v>
      </c>
      <c r="G617" s="238"/>
      <c r="H617" s="240" t="s">
        <v>1</v>
      </c>
      <c r="I617" s="242"/>
      <c r="J617" s="238"/>
      <c r="K617" s="238"/>
      <c r="L617" s="243"/>
      <c r="M617" s="244"/>
      <c r="N617" s="245"/>
      <c r="O617" s="245"/>
      <c r="P617" s="245"/>
      <c r="Q617" s="245"/>
      <c r="R617" s="245"/>
      <c r="S617" s="245"/>
      <c r="T617" s="24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7" t="s">
        <v>135</v>
      </c>
      <c r="AU617" s="247" t="s">
        <v>86</v>
      </c>
      <c r="AV617" s="13" t="s">
        <v>84</v>
      </c>
      <c r="AW617" s="13" t="s">
        <v>32</v>
      </c>
      <c r="AX617" s="13" t="s">
        <v>76</v>
      </c>
      <c r="AY617" s="247" t="s">
        <v>124</v>
      </c>
    </row>
    <row r="618" s="13" customFormat="1">
      <c r="A618" s="13"/>
      <c r="B618" s="237"/>
      <c r="C618" s="238"/>
      <c r="D618" s="239" t="s">
        <v>135</v>
      </c>
      <c r="E618" s="240" t="s">
        <v>1</v>
      </c>
      <c r="F618" s="241" t="s">
        <v>138</v>
      </c>
      <c r="G618" s="238"/>
      <c r="H618" s="240" t="s">
        <v>1</v>
      </c>
      <c r="I618" s="242"/>
      <c r="J618" s="238"/>
      <c r="K618" s="238"/>
      <c r="L618" s="243"/>
      <c r="M618" s="244"/>
      <c r="N618" s="245"/>
      <c r="O618" s="245"/>
      <c r="P618" s="245"/>
      <c r="Q618" s="245"/>
      <c r="R618" s="245"/>
      <c r="S618" s="245"/>
      <c r="T618" s="24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7" t="s">
        <v>135</v>
      </c>
      <c r="AU618" s="247" t="s">
        <v>86</v>
      </c>
      <c r="AV618" s="13" t="s">
        <v>84</v>
      </c>
      <c r="AW618" s="13" t="s">
        <v>32</v>
      </c>
      <c r="AX618" s="13" t="s">
        <v>76</v>
      </c>
      <c r="AY618" s="247" t="s">
        <v>124</v>
      </c>
    </row>
    <row r="619" s="14" customFormat="1">
      <c r="A619" s="14"/>
      <c r="B619" s="248"/>
      <c r="C619" s="249"/>
      <c r="D619" s="239" t="s">
        <v>135</v>
      </c>
      <c r="E619" s="250" t="s">
        <v>1</v>
      </c>
      <c r="F619" s="251" t="s">
        <v>517</v>
      </c>
      <c r="G619" s="249"/>
      <c r="H619" s="252">
        <v>4</v>
      </c>
      <c r="I619" s="253"/>
      <c r="J619" s="249"/>
      <c r="K619" s="249"/>
      <c r="L619" s="254"/>
      <c r="M619" s="255"/>
      <c r="N619" s="256"/>
      <c r="O619" s="256"/>
      <c r="P619" s="256"/>
      <c r="Q619" s="256"/>
      <c r="R619" s="256"/>
      <c r="S619" s="256"/>
      <c r="T619" s="25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8" t="s">
        <v>135</v>
      </c>
      <c r="AU619" s="258" t="s">
        <v>86</v>
      </c>
      <c r="AV619" s="14" t="s">
        <v>86</v>
      </c>
      <c r="AW619" s="14" t="s">
        <v>32</v>
      </c>
      <c r="AX619" s="14" t="s">
        <v>76</v>
      </c>
      <c r="AY619" s="258" t="s">
        <v>124</v>
      </c>
    </row>
    <row r="620" s="15" customFormat="1">
      <c r="A620" s="15"/>
      <c r="B620" s="259"/>
      <c r="C620" s="260"/>
      <c r="D620" s="239" t="s">
        <v>135</v>
      </c>
      <c r="E620" s="261" t="s">
        <v>1</v>
      </c>
      <c r="F620" s="262" t="s">
        <v>140</v>
      </c>
      <c r="G620" s="260"/>
      <c r="H620" s="263">
        <v>4</v>
      </c>
      <c r="I620" s="264"/>
      <c r="J620" s="260"/>
      <c r="K620" s="260"/>
      <c r="L620" s="265"/>
      <c r="M620" s="266"/>
      <c r="N620" s="267"/>
      <c r="O620" s="267"/>
      <c r="P620" s="267"/>
      <c r="Q620" s="267"/>
      <c r="R620" s="267"/>
      <c r="S620" s="267"/>
      <c r="T620" s="268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9" t="s">
        <v>135</v>
      </c>
      <c r="AU620" s="269" t="s">
        <v>86</v>
      </c>
      <c r="AV620" s="15" t="s">
        <v>131</v>
      </c>
      <c r="AW620" s="15" t="s">
        <v>32</v>
      </c>
      <c r="AX620" s="15" t="s">
        <v>84</v>
      </c>
      <c r="AY620" s="269" t="s">
        <v>124</v>
      </c>
    </row>
    <row r="621" s="2" customFormat="1" ht="26.4" customHeight="1">
      <c r="A621" s="39"/>
      <c r="B621" s="40"/>
      <c r="C621" s="219" t="s">
        <v>546</v>
      </c>
      <c r="D621" s="219" t="s">
        <v>126</v>
      </c>
      <c r="E621" s="220" t="s">
        <v>547</v>
      </c>
      <c r="F621" s="221" t="s">
        <v>548</v>
      </c>
      <c r="G621" s="222" t="s">
        <v>461</v>
      </c>
      <c r="H621" s="223">
        <v>10</v>
      </c>
      <c r="I621" s="224"/>
      <c r="J621" s="225">
        <f>ROUND(I621*H621,2)</f>
        <v>0</v>
      </c>
      <c r="K621" s="221" t="s">
        <v>1</v>
      </c>
      <c r="L621" s="45"/>
      <c r="M621" s="226" t="s">
        <v>1</v>
      </c>
      <c r="N621" s="227" t="s">
        <v>41</v>
      </c>
      <c r="O621" s="92"/>
      <c r="P621" s="228">
        <f>O621*H621</f>
        <v>0</v>
      </c>
      <c r="Q621" s="228">
        <v>0.010189999999999999</v>
      </c>
      <c r="R621" s="228">
        <f>Q621*H621</f>
        <v>0.10189999999999999</v>
      </c>
      <c r="S621" s="228">
        <v>0</v>
      </c>
      <c r="T621" s="229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0" t="s">
        <v>131</v>
      </c>
      <c r="AT621" s="230" t="s">
        <v>126</v>
      </c>
      <c r="AU621" s="230" t="s">
        <v>86</v>
      </c>
      <c r="AY621" s="18" t="s">
        <v>124</v>
      </c>
      <c r="BE621" s="231">
        <f>IF(N621="základní",J621,0)</f>
        <v>0</v>
      </c>
      <c r="BF621" s="231">
        <f>IF(N621="snížená",J621,0)</f>
        <v>0</v>
      </c>
      <c r="BG621" s="231">
        <f>IF(N621="zákl. přenesená",J621,0)</f>
        <v>0</v>
      </c>
      <c r="BH621" s="231">
        <f>IF(N621="sníž. přenesená",J621,0)</f>
        <v>0</v>
      </c>
      <c r="BI621" s="231">
        <f>IF(N621="nulová",J621,0)</f>
        <v>0</v>
      </c>
      <c r="BJ621" s="18" t="s">
        <v>84</v>
      </c>
      <c r="BK621" s="231">
        <f>ROUND(I621*H621,2)</f>
        <v>0</v>
      </c>
      <c r="BL621" s="18" t="s">
        <v>131</v>
      </c>
      <c r="BM621" s="230" t="s">
        <v>549</v>
      </c>
    </row>
    <row r="622" s="2" customFormat="1" ht="26.4" customHeight="1">
      <c r="A622" s="39"/>
      <c r="B622" s="40"/>
      <c r="C622" s="281" t="s">
        <v>550</v>
      </c>
      <c r="D622" s="281" t="s">
        <v>329</v>
      </c>
      <c r="E622" s="282" t="s">
        <v>551</v>
      </c>
      <c r="F622" s="283" t="s">
        <v>552</v>
      </c>
      <c r="G622" s="284" t="s">
        <v>461</v>
      </c>
      <c r="H622" s="285">
        <v>6</v>
      </c>
      <c r="I622" s="286"/>
      <c r="J622" s="287">
        <f>ROUND(I622*H622,2)</f>
        <v>0</v>
      </c>
      <c r="K622" s="283" t="s">
        <v>1</v>
      </c>
      <c r="L622" s="288"/>
      <c r="M622" s="289" t="s">
        <v>1</v>
      </c>
      <c r="N622" s="290" t="s">
        <v>41</v>
      </c>
      <c r="O622" s="92"/>
      <c r="P622" s="228">
        <f>O622*H622</f>
        <v>0</v>
      </c>
      <c r="Q622" s="228">
        <v>0.002</v>
      </c>
      <c r="R622" s="228">
        <f>Q622*H622</f>
        <v>0.012</v>
      </c>
      <c r="S622" s="228">
        <v>0</v>
      </c>
      <c r="T622" s="229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30" t="s">
        <v>188</v>
      </c>
      <c r="AT622" s="230" t="s">
        <v>329</v>
      </c>
      <c r="AU622" s="230" t="s">
        <v>86</v>
      </c>
      <c r="AY622" s="18" t="s">
        <v>124</v>
      </c>
      <c r="BE622" s="231">
        <f>IF(N622="základní",J622,0)</f>
        <v>0</v>
      </c>
      <c r="BF622" s="231">
        <f>IF(N622="snížená",J622,0)</f>
        <v>0</v>
      </c>
      <c r="BG622" s="231">
        <f>IF(N622="zákl. přenesená",J622,0)</f>
        <v>0</v>
      </c>
      <c r="BH622" s="231">
        <f>IF(N622="sníž. přenesená",J622,0)</f>
        <v>0</v>
      </c>
      <c r="BI622" s="231">
        <f>IF(N622="nulová",J622,0)</f>
        <v>0</v>
      </c>
      <c r="BJ622" s="18" t="s">
        <v>84</v>
      </c>
      <c r="BK622" s="231">
        <f>ROUND(I622*H622,2)</f>
        <v>0</v>
      </c>
      <c r="BL622" s="18" t="s">
        <v>131</v>
      </c>
      <c r="BM622" s="230" t="s">
        <v>553</v>
      </c>
    </row>
    <row r="623" s="13" customFormat="1">
      <c r="A623" s="13"/>
      <c r="B623" s="237"/>
      <c r="C623" s="238"/>
      <c r="D623" s="239" t="s">
        <v>135</v>
      </c>
      <c r="E623" s="240" t="s">
        <v>1</v>
      </c>
      <c r="F623" s="241" t="s">
        <v>136</v>
      </c>
      <c r="G623" s="238"/>
      <c r="H623" s="240" t="s">
        <v>1</v>
      </c>
      <c r="I623" s="242"/>
      <c r="J623" s="238"/>
      <c r="K623" s="238"/>
      <c r="L623" s="243"/>
      <c r="M623" s="244"/>
      <c r="N623" s="245"/>
      <c r="O623" s="245"/>
      <c r="P623" s="245"/>
      <c r="Q623" s="245"/>
      <c r="R623" s="245"/>
      <c r="S623" s="245"/>
      <c r="T623" s="24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7" t="s">
        <v>135</v>
      </c>
      <c r="AU623" s="247" t="s">
        <v>86</v>
      </c>
      <c r="AV623" s="13" t="s">
        <v>84</v>
      </c>
      <c r="AW623" s="13" t="s">
        <v>32</v>
      </c>
      <c r="AX623" s="13" t="s">
        <v>76</v>
      </c>
      <c r="AY623" s="247" t="s">
        <v>124</v>
      </c>
    </row>
    <row r="624" s="13" customFormat="1">
      <c r="A624" s="13"/>
      <c r="B624" s="237"/>
      <c r="C624" s="238"/>
      <c r="D624" s="239" t="s">
        <v>135</v>
      </c>
      <c r="E624" s="240" t="s">
        <v>1</v>
      </c>
      <c r="F624" s="241" t="s">
        <v>137</v>
      </c>
      <c r="G624" s="238"/>
      <c r="H624" s="240" t="s">
        <v>1</v>
      </c>
      <c r="I624" s="242"/>
      <c r="J624" s="238"/>
      <c r="K624" s="238"/>
      <c r="L624" s="243"/>
      <c r="M624" s="244"/>
      <c r="N624" s="245"/>
      <c r="O624" s="245"/>
      <c r="P624" s="245"/>
      <c r="Q624" s="245"/>
      <c r="R624" s="245"/>
      <c r="S624" s="245"/>
      <c r="T624" s="24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7" t="s">
        <v>135</v>
      </c>
      <c r="AU624" s="247" t="s">
        <v>86</v>
      </c>
      <c r="AV624" s="13" t="s">
        <v>84</v>
      </c>
      <c r="AW624" s="13" t="s">
        <v>32</v>
      </c>
      <c r="AX624" s="13" t="s">
        <v>76</v>
      </c>
      <c r="AY624" s="247" t="s">
        <v>124</v>
      </c>
    </row>
    <row r="625" s="13" customFormat="1">
      <c r="A625" s="13"/>
      <c r="B625" s="237"/>
      <c r="C625" s="238"/>
      <c r="D625" s="239" t="s">
        <v>135</v>
      </c>
      <c r="E625" s="240" t="s">
        <v>1</v>
      </c>
      <c r="F625" s="241" t="s">
        <v>138</v>
      </c>
      <c r="G625" s="238"/>
      <c r="H625" s="240" t="s">
        <v>1</v>
      </c>
      <c r="I625" s="242"/>
      <c r="J625" s="238"/>
      <c r="K625" s="238"/>
      <c r="L625" s="243"/>
      <c r="M625" s="244"/>
      <c r="N625" s="245"/>
      <c r="O625" s="245"/>
      <c r="P625" s="245"/>
      <c r="Q625" s="245"/>
      <c r="R625" s="245"/>
      <c r="S625" s="245"/>
      <c r="T625" s="24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7" t="s">
        <v>135</v>
      </c>
      <c r="AU625" s="247" t="s">
        <v>86</v>
      </c>
      <c r="AV625" s="13" t="s">
        <v>84</v>
      </c>
      <c r="AW625" s="13" t="s">
        <v>32</v>
      </c>
      <c r="AX625" s="13" t="s">
        <v>76</v>
      </c>
      <c r="AY625" s="247" t="s">
        <v>124</v>
      </c>
    </row>
    <row r="626" s="14" customFormat="1">
      <c r="A626" s="14"/>
      <c r="B626" s="248"/>
      <c r="C626" s="249"/>
      <c r="D626" s="239" t="s">
        <v>135</v>
      </c>
      <c r="E626" s="250" t="s">
        <v>1</v>
      </c>
      <c r="F626" s="251" t="s">
        <v>554</v>
      </c>
      <c r="G626" s="249"/>
      <c r="H626" s="252">
        <v>6</v>
      </c>
      <c r="I626" s="253"/>
      <c r="J626" s="249"/>
      <c r="K626" s="249"/>
      <c r="L626" s="254"/>
      <c r="M626" s="255"/>
      <c r="N626" s="256"/>
      <c r="O626" s="256"/>
      <c r="P626" s="256"/>
      <c r="Q626" s="256"/>
      <c r="R626" s="256"/>
      <c r="S626" s="256"/>
      <c r="T626" s="257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8" t="s">
        <v>135</v>
      </c>
      <c r="AU626" s="258" t="s">
        <v>86</v>
      </c>
      <c r="AV626" s="14" t="s">
        <v>86</v>
      </c>
      <c r="AW626" s="14" t="s">
        <v>32</v>
      </c>
      <c r="AX626" s="14" t="s">
        <v>76</v>
      </c>
      <c r="AY626" s="258" t="s">
        <v>124</v>
      </c>
    </row>
    <row r="627" s="15" customFormat="1">
      <c r="A627" s="15"/>
      <c r="B627" s="259"/>
      <c r="C627" s="260"/>
      <c r="D627" s="239" t="s">
        <v>135</v>
      </c>
      <c r="E627" s="261" t="s">
        <v>1</v>
      </c>
      <c r="F627" s="262" t="s">
        <v>140</v>
      </c>
      <c r="G627" s="260"/>
      <c r="H627" s="263">
        <v>6</v>
      </c>
      <c r="I627" s="264"/>
      <c r="J627" s="260"/>
      <c r="K627" s="260"/>
      <c r="L627" s="265"/>
      <c r="M627" s="266"/>
      <c r="N627" s="267"/>
      <c r="O627" s="267"/>
      <c r="P627" s="267"/>
      <c r="Q627" s="267"/>
      <c r="R627" s="267"/>
      <c r="S627" s="267"/>
      <c r="T627" s="268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9" t="s">
        <v>135</v>
      </c>
      <c r="AU627" s="269" t="s">
        <v>86</v>
      </c>
      <c r="AV627" s="15" t="s">
        <v>131</v>
      </c>
      <c r="AW627" s="15" t="s">
        <v>32</v>
      </c>
      <c r="AX627" s="15" t="s">
        <v>84</v>
      </c>
      <c r="AY627" s="269" t="s">
        <v>124</v>
      </c>
    </row>
    <row r="628" s="2" customFormat="1" ht="26.4" customHeight="1">
      <c r="A628" s="39"/>
      <c r="B628" s="40"/>
      <c r="C628" s="281" t="s">
        <v>555</v>
      </c>
      <c r="D628" s="281" t="s">
        <v>329</v>
      </c>
      <c r="E628" s="282" t="s">
        <v>556</v>
      </c>
      <c r="F628" s="283" t="s">
        <v>557</v>
      </c>
      <c r="G628" s="284" t="s">
        <v>461</v>
      </c>
      <c r="H628" s="285">
        <v>4</v>
      </c>
      <c r="I628" s="286"/>
      <c r="J628" s="287">
        <f>ROUND(I628*H628,2)</f>
        <v>0</v>
      </c>
      <c r="K628" s="283" t="s">
        <v>371</v>
      </c>
      <c r="L628" s="288"/>
      <c r="M628" s="289" t="s">
        <v>1</v>
      </c>
      <c r="N628" s="290" t="s">
        <v>41</v>
      </c>
      <c r="O628" s="92"/>
      <c r="P628" s="228">
        <f>O628*H628</f>
        <v>0</v>
      </c>
      <c r="Q628" s="228">
        <v>0.002</v>
      </c>
      <c r="R628" s="228">
        <f>Q628*H628</f>
        <v>0.0080000000000000002</v>
      </c>
      <c r="S628" s="228">
        <v>0</v>
      </c>
      <c r="T628" s="229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0" t="s">
        <v>188</v>
      </c>
      <c r="AT628" s="230" t="s">
        <v>329</v>
      </c>
      <c r="AU628" s="230" t="s">
        <v>86</v>
      </c>
      <c r="AY628" s="18" t="s">
        <v>124</v>
      </c>
      <c r="BE628" s="231">
        <f>IF(N628="základní",J628,0)</f>
        <v>0</v>
      </c>
      <c r="BF628" s="231">
        <f>IF(N628="snížená",J628,0)</f>
        <v>0</v>
      </c>
      <c r="BG628" s="231">
        <f>IF(N628="zákl. přenesená",J628,0)</f>
        <v>0</v>
      </c>
      <c r="BH628" s="231">
        <f>IF(N628="sníž. přenesená",J628,0)</f>
        <v>0</v>
      </c>
      <c r="BI628" s="231">
        <f>IF(N628="nulová",J628,0)</f>
        <v>0</v>
      </c>
      <c r="BJ628" s="18" t="s">
        <v>84</v>
      </c>
      <c r="BK628" s="231">
        <f>ROUND(I628*H628,2)</f>
        <v>0</v>
      </c>
      <c r="BL628" s="18" t="s">
        <v>131</v>
      </c>
      <c r="BM628" s="230" t="s">
        <v>558</v>
      </c>
    </row>
    <row r="629" s="13" customFormat="1">
      <c r="A629" s="13"/>
      <c r="B629" s="237"/>
      <c r="C629" s="238"/>
      <c r="D629" s="239" t="s">
        <v>135</v>
      </c>
      <c r="E629" s="240" t="s">
        <v>1</v>
      </c>
      <c r="F629" s="241" t="s">
        <v>136</v>
      </c>
      <c r="G629" s="238"/>
      <c r="H629" s="240" t="s">
        <v>1</v>
      </c>
      <c r="I629" s="242"/>
      <c r="J629" s="238"/>
      <c r="K629" s="238"/>
      <c r="L629" s="243"/>
      <c r="M629" s="244"/>
      <c r="N629" s="245"/>
      <c r="O629" s="245"/>
      <c r="P629" s="245"/>
      <c r="Q629" s="245"/>
      <c r="R629" s="245"/>
      <c r="S629" s="245"/>
      <c r="T629" s="24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7" t="s">
        <v>135</v>
      </c>
      <c r="AU629" s="247" t="s">
        <v>86</v>
      </c>
      <c r="AV629" s="13" t="s">
        <v>84</v>
      </c>
      <c r="AW629" s="13" t="s">
        <v>32</v>
      </c>
      <c r="AX629" s="13" t="s">
        <v>76</v>
      </c>
      <c r="AY629" s="247" t="s">
        <v>124</v>
      </c>
    </row>
    <row r="630" s="13" customFormat="1">
      <c r="A630" s="13"/>
      <c r="B630" s="237"/>
      <c r="C630" s="238"/>
      <c r="D630" s="239" t="s">
        <v>135</v>
      </c>
      <c r="E630" s="240" t="s">
        <v>1</v>
      </c>
      <c r="F630" s="241" t="s">
        <v>137</v>
      </c>
      <c r="G630" s="238"/>
      <c r="H630" s="240" t="s">
        <v>1</v>
      </c>
      <c r="I630" s="242"/>
      <c r="J630" s="238"/>
      <c r="K630" s="238"/>
      <c r="L630" s="243"/>
      <c r="M630" s="244"/>
      <c r="N630" s="245"/>
      <c r="O630" s="245"/>
      <c r="P630" s="245"/>
      <c r="Q630" s="245"/>
      <c r="R630" s="245"/>
      <c r="S630" s="245"/>
      <c r="T630" s="24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7" t="s">
        <v>135</v>
      </c>
      <c r="AU630" s="247" t="s">
        <v>86</v>
      </c>
      <c r="AV630" s="13" t="s">
        <v>84</v>
      </c>
      <c r="AW630" s="13" t="s">
        <v>32</v>
      </c>
      <c r="AX630" s="13" t="s">
        <v>76</v>
      </c>
      <c r="AY630" s="247" t="s">
        <v>124</v>
      </c>
    </row>
    <row r="631" s="13" customFormat="1">
      <c r="A631" s="13"/>
      <c r="B631" s="237"/>
      <c r="C631" s="238"/>
      <c r="D631" s="239" t="s">
        <v>135</v>
      </c>
      <c r="E631" s="240" t="s">
        <v>1</v>
      </c>
      <c r="F631" s="241" t="s">
        <v>138</v>
      </c>
      <c r="G631" s="238"/>
      <c r="H631" s="240" t="s">
        <v>1</v>
      </c>
      <c r="I631" s="242"/>
      <c r="J631" s="238"/>
      <c r="K631" s="238"/>
      <c r="L631" s="243"/>
      <c r="M631" s="244"/>
      <c r="N631" s="245"/>
      <c r="O631" s="245"/>
      <c r="P631" s="245"/>
      <c r="Q631" s="245"/>
      <c r="R631" s="245"/>
      <c r="S631" s="245"/>
      <c r="T631" s="24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7" t="s">
        <v>135</v>
      </c>
      <c r="AU631" s="247" t="s">
        <v>86</v>
      </c>
      <c r="AV631" s="13" t="s">
        <v>84</v>
      </c>
      <c r="AW631" s="13" t="s">
        <v>32</v>
      </c>
      <c r="AX631" s="13" t="s">
        <v>76</v>
      </c>
      <c r="AY631" s="247" t="s">
        <v>124</v>
      </c>
    </row>
    <row r="632" s="14" customFormat="1">
      <c r="A632" s="14"/>
      <c r="B632" s="248"/>
      <c r="C632" s="249"/>
      <c r="D632" s="239" t="s">
        <v>135</v>
      </c>
      <c r="E632" s="250" t="s">
        <v>1</v>
      </c>
      <c r="F632" s="251" t="s">
        <v>517</v>
      </c>
      <c r="G632" s="249"/>
      <c r="H632" s="252">
        <v>4</v>
      </c>
      <c r="I632" s="253"/>
      <c r="J632" s="249"/>
      <c r="K632" s="249"/>
      <c r="L632" s="254"/>
      <c r="M632" s="255"/>
      <c r="N632" s="256"/>
      <c r="O632" s="256"/>
      <c r="P632" s="256"/>
      <c r="Q632" s="256"/>
      <c r="R632" s="256"/>
      <c r="S632" s="256"/>
      <c r="T632" s="257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8" t="s">
        <v>135</v>
      </c>
      <c r="AU632" s="258" t="s">
        <v>86</v>
      </c>
      <c r="AV632" s="14" t="s">
        <v>86</v>
      </c>
      <c r="AW632" s="14" t="s">
        <v>32</v>
      </c>
      <c r="AX632" s="14" t="s">
        <v>76</v>
      </c>
      <c r="AY632" s="258" t="s">
        <v>124</v>
      </c>
    </row>
    <row r="633" s="15" customFormat="1">
      <c r="A633" s="15"/>
      <c r="B633" s="259"/>
      <c r="C633" s="260"/>
      <c r="D633" s="239" t="s">
        <v>135</v>
      </c>
      <c r="E633" s="261" t="s">
        <v>1</v>
      </c>
      <c r="F633" s="262" t="s">
        <v>140</v>
      </c>
      <c r="G633" s="260"/>
      <c r="H633" s="263">
        <v>4</v>
      </c>
      <c r="I633" s="264"/>
      <c r="J633" s="260"/>
      <c r="K633" s="260"/>
      <c r="L633" s="265"/>
      <c r="M633" s="266"/>
      <c r="N633" s="267"/>
      <c r="O633" s="267"/>
      <c r="P633" s="267"/>
      <c r="Q633" s="267"/>
      <c r="R633" s="267"/>
      <c r="S633" s="267"/>
      <c r="T633" s="268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9" t="s">
        <v>135</v>
      </c>
      <c r="AU633" s="269" t="s">
        <v>86</v>
      </c>
      <c r="AV633" s="15" t="s">
        <v>131</v>
      </c>
      <c r="AW633" s="15" t="s">
        <v>32</v>
      </c>
      <c r="AX633" s="15" t="s">
        <v>84</v>
      </c>
      <c r="AY633" s="269" t="s">
        <v>124</v>
      </c>
    </row>
    <row r="634" s="2" customFormat="1" ht="16.5" customHeight="1">
      <c r="A634" s="39"/>
      <c r="B634" s="40"/>
      <c r="C634" s="219" t="s">
        <v>559</v>
      </c>
      <c r="D634" s="219" t="s">
        <v>126</v>
      </c>
      <c r="E634" s="220" t="s">
        <v>560</v>
      </c>
      <c r="F634" s="221" t="s">
        <v>561</v>
      </c>
      <c r="G634" s="222" t="s">
        <v>461</v>
      </c>
      <c r="H634" s="223">
        <v>3</v>
      </c>
      <c r="I634" s="224"/>
      <c r="J634" s="225">
        <f>ROUND(I634*H634,2)</f>
        <v>0</v>
      </c>
      <c r="K634" s="221" t="s">
        <v>1</v>
      </c>
      <c r="L634" s="45"/>
      <c r="M634" s="226" t="s">
        <v>1</v>
      </c>
      <c r="N634" s="227" t="s">
        <v>41</v>
      </c>
      <c r="O634" s="92"/>
      <c r="P634" s="228">
        <f>O634*H634</f>
        <v>0</v>
      </c>
      <c r="Q634" s="228">
        <v>0.037249999999999998</v>
      </c>
      <c r="R634" s="228">
        <f>Q634*H634</f>
        <v>0.11174999999999999</v>
      </c>
      <c r="S634" s="228">
        <v>0</v>
      </c>
      <c r="T634" s="229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0" t="s">
        <v>131</v>
      </c>
      <c r="AT634" s="230" t="s">
        <v>126</v>
      </c>
      <c r="AU634" s="230" t="s">
        <v>86</v>
      </c>
      <c r="AY634" s="18" t="s">
        <v>124</v>
      </c>
      <c r="BE634" s="231">
        <f>IF(N634="základní",J634,0)</f>
        <v>0</v>
      </c>
      <c r="BF634" s="231">
        <f>IF(N634="snížená",J634,0)</f>
        <v>0</v>
      </c>
      <c r="BG634" s="231">
        <f>IF(N634="zákl. přenesená",J634,0)</f>
        <v>0</v>
      </c>
      <c r="BH634" s="231">
        <f>IF(N634="sníž. přenesená",J634,0)</f>
        <v>0</v>
      </c>
      <c r="BI634" s="231">
        <f>IF(N634="nulová",J634,0)</f>
        <v>0</v>
      </c>
      <c r="BJ634" s="18" t="s">
        <v>84</v>
      </c>
      <c r="BK634" s="231">
        <f>ROUND(I634*H634,2)</f>
        <v>0</v>
      </c>
      <c r="BL634" s="18" t="s">
        <v>131</v>
      </c>
      <c r="BM634" s="230" t="s">
        <v>562</v>
      </c>
    </row>
    <row r="635" s="13" customFormat="1">
      <c r="A635" s="13"/>
      <c r="B635" s="237"/>
      <c r="C635" s="238"/>
      <c r="D635" s="239" t="s">
        <v>135</v>
      </c>
      <c r="E635" s="240" t="s">
        <v>1</v>
      </c>
      <c r="F635" s="241" t="s">
        <v>136</v>
      </c>
      <c r="G635" s="238"/>
      <c r="H635" s="240" t="s">
        <v>1</v>
      </c>
      <c r="I635" s="242"/>
      <c r="J635" s="238"/>
      <c r="K635" s="238"/>
      <c r="L635" s="243"/>
      <c r="M635" s="244"/>
      <c r="N635" s="245"/>
      <c r="O635" s="245"/>
      <c r="P635" s="245"/>
      <c r="Q635" s="245"/>
      <c r="R635" s="245"/>
      <c r="S635" s="245"/>
      <c r="T635" s="24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7" t="s">
        <v>135</v>
      </c>
      <c r="AU635" s="247" t="s">
        <v>86</v>
      </c>
      <c r="AV635" s="13" t="s">
        <v>84</v>
      </c>
      <c r="AW635" s="13" t="s">
        <v>32</v>
      </c>
      <c r="AX635" s="13" t="s">
        <v>76</v>
      </c>
      <c r="AY635" s="247" t="s">
        <v>124</v>
      </c>
    </row>
    <row r="636" s="13" customFormat="1">
      <c r="A636" s="13"/>
      <c r="B636" s="237"/>
      <c r="C636" s="238"/>
      <c r="D636" s="239" t="s">
        <v>135</v>
      </c>
      <c r="E636" s="240" t="s">
        <v>1</v>
      </c>
      <c r="F636" s="241" t="s">
        <v>137</v>
      </c>
      <c r="G636" s="238"/>
      <c r="H636" s="240" t="s">
        <v>1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7" t="s">
        <v>135</v>
      </c>
      <c r="AU636" s="247" t="s">
        <v>86</v>
      </c>
      <c r="AV636" s="13" t="s">
        <v>84</v>
      </c>
      <c r="AW636" s="13" t="s">
        <v>32</v>
      </c>
      <c r="AX636" s="13" t="s">
        <v>76</v>
      </c>
      <c r="AY636" s="247" t="s">
        <v>124</v>
      </c>
    </row>
    <row r="637" s="13" customFormat="1">
      <c r="A637" s="13"/>
      <c r="B637" s="237"/>
      <c r="C637" s="238"/>
      <c r="D637" s="239" t="s">
        <v>135</v>
      </c>
      <c r="E637" s="240" t="s">
        <v>1</v>
      </c>
      <c r="F637" s="241" t="s">
        <v>138</v>
      </c>
      <c r="G637" s="238"/>
      <c r="H637" s="240" t="s">
        <v>1</v>
      </c>
      <c r="I637" s="242"/>
      <c r="J637" s="238"/>
      <c r="K637" s="238"/>
      <c r="L637" s="243"/>
      <c r="M637" s="244"/>
      <c r="N637" s="245"/>
      <c r="O637" s="245"/>
      <c r="P637" s="245"/>
      <c r="Q637" s="245"/>
      <c r="R637" s="245"/>
      <c r="S637" s="245"/>
      <c r="T637" s="24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7" t="s">
        <v>135</v>
      </c>
      <c r="AU637" s="247" t="s">
        <v>86</v>
      </c>
      <c r="AV637" s="13" t="s">
        <v>84</v>
      </c>
      <c r="AW637" s="13" t="s">
        <v>32</v>
      </c>
      <c r="AX637" s="13" t="s">
        <v>76</v>
      </c>
      <c r="AY637" s="247" t="s">
        <v>124</v>
      </c>
    </row>
    <row r="638" s="14" customFormat="1">
      <c r="A638" s="14"/>
      <c r="B638" s="248"/>
      <c r="C638" s="249"/>
      <c r="D638" s="239" t="s">
        <v>135</v>
      </c>
      <c r="E638" s="250" t="s">
        <v>1</v>
      </c>
      <c r="F638" s="251" t="s">
        <v>563</v>
      </c>
      <c r="G638" s="249"/>
      <c r="H638" s="252">
        <v>3</v>
      </c>
      <c r="I638" s="253"/>
      <c r="J638" s="249"/>
      <c r="K638" s="249"/>
      <c r="L638" s="254"/>
      <c r="M638" s="255"/>
      <c r="N638" s="256"/>
      <c r="O638" s="256"/>
      <c r="P638" s="256"/>
      <c r="Q638" s="256"/>
      <c r="R638" s="256"/>
      <c r="S638" s="256"/>
      <c r="T638" s="257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8" t="s">
        <v>135</v>
      </c>
      <c r="AU638" s="258" t="s">
        <v>86</v>
      </c>
      <c r="AV638" s="14" t="s">
        <v>86</v>
      </c>
      <c r="AW638" s="14" t="s">
        <v>32</v>
      </c>
      <c r="AX638" s="14" t="s">
        <v>76</v>
      </c>
      <c r="AY638" s="258" t="s">
        <v>124</v>
      </c>
    </row>
    <row r="639" s="15" customFormat="1">
      <c r="A639" s="15"/>
      <c r="B639" s="259"/>
      <c r="C639" s="260"/>
      <c r="D639" s="239" t="s">
        <v>135</v>
      </c>
      <c r="E639" s="261" t="s">
        <v>1</v>
      </c>
      <c r="F639" s="262" t="s">
        <v>140</v>
      </c>
      <c r="G639" s="260"/>
      <c r="H639" s="263">
        <v>3</v>
      </c>
      <c r="I639" s="264"/>
      <c r="J639" s="260"/>
      <c r="K639" s="260"/>
      <c r="L639" s="265"/>
      <c r="M639" s="266"/>
      <c r="N639" s="267"/>
      <c r="O639" s="267"/>
      <c r="P639" s="267"/>
      <c r="Q639" s="267"/>
      <c r="R639" s="267"/>
      <c r="S639" s="267"/>
      <c r="T639" s="268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69" t="s">
        <v>135</v>
      </c>
      <c r="AU639" s="269" t="s">
        <v>86</v>
      </c>
      <c r="AV639" s="15" t="s">
        <v>131</v>
      </c>
      <c r="AW639" s="15" t="s">
        <v>32</v>
      </c>
      <c r="AX639" s="15" t="s">
        <v>84</v>
      </c>
      <c r="AY639" s="269" t="s">
        <v>124</v>
      </c>
    </row>
    <row r="640" s="2" customFormat="1" ht="40.8" customHeight="1">
      <c r="A640" s="39"/>
      <c r="B640" s="40"/>
      <c r="C640" s="219" t="s">
        <v>564</v>
      </c>
      <c r="D640" s="219" t="s">
        <v>126</v>
      </c>
      <c r="E640" s="220" t="s">
        <v>565</v>
      </c>
      <c r="F640" s="221" t="s">
        <v>566</v>
      </c>
      <c r="G640" s="222" t="s">
        <v>461</v>
      </c>
      <c r="H640" s="223">
        <v>2</v>
      </c>
      <c r="I640" s="224"/>
      <c r="J640" s="225">
        <f>ROUND(I640*H640,2)</f>
        <v>0</v>
      </c>
      <c r="K640" s="221" t="s">
        <v>130</v>
      </c>
      <c r="L640" s="45"/>
      <c r="M640" s="226" t="s">
        <v>1</v>
      </c>
      <c r="N640" s="227" t="s">
        <v>41</v>
      </c>
      <c r="O640" s="92"/>
      <c r="P640" s="228">
        <f>O640*H640</f>
        <v>0</v>
      </c>
      <c r="Q640" s="228">
        <v>0.089999999999999997</v>
      </c>
      <c r="R640" s="228">
        <f>Q640*H640</f>
        <v>0.17999999999999999</v>
      </c>
      <c r="S640" s="228">
        <v>0</v>
      </c>
      <c r="T640" s="229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0" t="s">
        <v>131</v>
      </c>
      <c r="AT640" s="230" t="s">
        <v>126</v>
      </c>
      <c r="AU640" s="230" t="s">
        <v>86</v>
      </c>
      <c r="AY640" s="18" t="s">
        <v>124</v>
      </c>
      <c r="BE640" s="231">
        <f>IF(N640="základní",J640,0)</f>
        <v>0</v>
      </c>
      <c r="BF640" s="231">
        <f>IF(N640="snížená",J640,0)</f>
        <v>0</v>
      </c>
      <c r="BG640" s="231">
        <f>IF(N640="zákl. přenesená",J640,0)</f>
        <v>0</v>
      </c>
      <c r="BH640" s="231">
        <f>IF(N640="sníž. přenesená",J640,0)</f>
        <v>0</v>
      </c>
      <c r="BI640" s="231">
        <f>IF(N640="nulová",J640,0)</f>
        <v>0</v>
      </c>
      <c r="BJ640" s="18" t="s">
        <v>84</v>
      </c>
      <c r="BK640" s="231">
        <f>ROUND(I640*H640,2)</f>
        <v>0</v>
      </c>
      <c r="BL640" s="18" t="s">
        <v>131</v>
      </c>
      <c r="BM640" s="230" t="s">
        <v>567</v>
      </c>
    </row>
    <row r="641" s="2" customFormat="1">
      <c r="A641" s="39"/>
      <c r="B641" s="40"/>
      <c r="C641" s="41"/>
      <c r="D641" s="232" t="s">
        <v>133</v>
      </c>
      <c r="E641" s="41"/>
      <c r="F641" s="233" t="s">
        <v>568</v>
      </c>
      <c r="G641" s="41"/>
      <c r="H641" s="41"/>
      <c r="I641" s="234"/>
      <c r="J641" s="41"/>
      <c r="K641" s="41"/>
      <c r="L641" s="45"/>
      <c r="M641" s="235"/>
      <c r="N641" s="236"/>
      <c r="O641" s="92"/>
      <c r="P641" s="92"/>
      <c r="Q641" s="92"/>
      <c r="R641" s="92"/>
      <c r="S641" s="92"/>
      <c r="T641" s="93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133</v>
      </c>
      <c r="AU641" s="18" t="s">
        <v>86</v>
      </c>
    </row>
    <row r="642" s="2" customFormat="1" ht="26.4" customHeight="1">
      <c r="A642" s="39"/>
      <c r="B642" s="40"/>
      <c r="C642" s="281" t="s">
        <v>569</v>
      </c>
      <c r="D642" s="281" t="s">
        <v>329</v>
      </c>
      <c r="E642" s="282" t="s">
        <v>570</v>
      </c>
      <c r="F642" s="283" t="s">
        <v>571</v>
      </c>
      <c r="G642" s="284" t="s">
        <v>461</v>
      </c>
      <c r="H642" s="285">
        <v>2</v>
      </c>
      <c r="I642" s="286"/>
      <c r="J642" s="287">
        <f>ROUND(I642*H642,2)</f>
        <v>0</v>
      </c>
      <c r="K642" s="283" t="s">
        <v>130</v>
      </c>
      <c r="L642" s="288"/>
      <c r="M642" s="289" t="s">
        <v>1</v>
      </c>
      <c r="N642" s="290" t="s">
        <v>41</v>
      </c>
      <c r="O642" s="92"/>
      <c r="P642" s="228">
        <f>O642*H642</f>
        <v>0</v>
      </c>
      <c r="Q642" s="228">
        <v>0.056300000000000003</v>
      </c>
      <c r="R642" s="228">
        <f>Q642*H642</f>
        <v>0.11260000000000001</v>
      </c>
      <c r="S642" s="228">
        <v>0</v>
      </c>
      <c r="T642" s="229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0" t="s">
        <v>188</v>
      </c>
      <c r="AT642" s="230" t="s">
        <v>329</v>
      </c>
      <c r="AU642" s="230" t="s">
        <v>86</v>
      </c>
      <c r="AY642" s="18" t="s">
        <v>124</v>
      </c>
      <c r="BE642" s="231">
        <f>IF(N642="základní",J642,0)</f>
        <v>0</v>
      </c>
      <c r="BF642" s="231">
        <f>IF(N642="snížená",J642,0)</f>
        <v>0</v>
      </c>
      <c r="BG642" s="231">
        <f>IF(N642="zákl. přenesená",J642,0)</f>
        <v>0</v>
      </c>
      <c r="BH642" s="231">
        <f>IF(N642="sníž. přenesená",J642,0)</f>
        <v>0</v>
      </c>
      <c r="BI642" s="231">
        <f>IF(N642="nulová",J642,0)</f>
        <v>0</v>
      </c>
      <c r="BJ642" s="18" t="s">
        <v>84</v>
      </c>
      <c r="BK642" s="231">
        <f>ROUND(I642*H642,2)</f>
        <v>0</v>
      </c>
      <c r="BL642" s="18" t="s">
        <v>131</v>
      </c>
      <c r="BM642" s="230" t="s">
        <v>572</v>
      </c>
    </row>
    <row r="643" s="13" customFormat="1">
      <c r="A643" s="13"/>
      <c r="B643" s="237"/>
      <c r="C643" s="238"/>
      <c r="D643" s="239" t="s">
        <v>135</v>
      </c>
      <c r="E643" s="240" t="s">
        <v>1</v>
      </c>
      <c r="F643" s="241" t="s">
        <v>136</v>
      </c>
      <c r="G643" s="238"/>
      <c r="H643" s="240" t="s">
        <v>1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7" t="s">
        <v>135</v>
      </c>
      <c r="AU643" s="247" t="s">
        <v>86</v>
      </c>
      <c r="AV643" s="13" t="s">
        <v>84</v>
      </c>
      <c r="AW643" s="13" t="s">
        <v>32</v>
      </c>
      <c r="AX643" s="13" t="s">
        <v>76</v>
      </c>
      <c r="AY643" s="247" t="s">
        <v>124</v>
      </c>
    </row>
    <row r="644" s="13" customFormat="1">
      <c r="A644" s="13"/>
      <c r="B644" s="237"/>
      <c r="C644" s="238"/>
      <c r="D644" s="239" t="s">
        <v>135</v>
      </c>
      <c r="E644" s="240" t="s">
        <v>1</v>
      </c>
      <c r="F644" s="241" t="s">
        <v>137</v>
      </c>
      <c r="G644" s="238"/>
      <c r="H644" s="240" t="s">
        <v>1</v>
      </c>
      <c r="I644" s="242"/>
      <c r="J644" s="238"/>
      <c r="K644" s="238"/>
      <c r="L644" s="243"/>
      <c r="M644" s="244"/>
      <c r="N644" s="245"/>
      <c r="O644" s="245"/>
      <c r="P644" s="245"/>
      <c r="Q644" s="245"/>
      <c r="R644" s="245"/>
      <c r="S644" s="245"/>
      <c r="T644" s="24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7" t="s">
        <v>135</v>
      </c>
      <c r="AU644" s="247" t="s">
        <v>86</v>
      </c>
      <c r="AV644" s="13" t="s">
        <v>84</v>
      </c>
      <c r="AW644" s="13" t="s">
        <v>32</v>
      </c>
      <c r="AX644" s="13" t="s">
        <v>76</v>
      </c>
      <c r="AY644" s="247" t="s">
        <v>124</v>
      </c>
    </row>
    <row r="645" s="13" customFormat="1">
      <c r="A645" s="13"/>
      <c r="B645" s="237"/>
      <c r="C645" s="238"/>
      <c r="D645" s="239" t="s">
        <v>135</v>
      </c>
      <c r="E645" s="240" t="s">
        <v>1</v>
      </c>
      <c r="F645" s="241" t="s">
        <v>138</v>
      </c>
      <c r="G645" s="238"/>
      <c r="H645" s="240" t="s">
        <v>1</v>
      </c>
      <c r="I645" s="242"/>
      <c r="J645" s="238"/>
      <c r="K645" s="238"/>
      <c r="L645" s="243"/>
      <c r="M645" s="244"/>
      <c r="N645" s="245"/>
      <c r="O645" s="245"/>
      <c r="P645" s="245"/>
      <c r="Q645" s="245"/>
      <c r="R645" s="245"/>
      <c r="S645" s="245"/>
      <c r="T645" s="24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7" t="s">
        <v>135</v>
      </c>
      <c r="AU645" s="247" t="s">
        <v>86</v>
      </c>
      <c r="AV645" s="13" t="s">
        <v>84</v>
      </c>
      <c r="AW645" s="13" t="s">
        <v>32</v>
      </c>
      <c r="AX645" s="13" t="s">
        <v>76</v>
      </c>
      <c r="AY645" s="247" t="s">
        <v>124</v>
      </c>
    </row>
    <row r="646" s="14" customFormat="1">
      <c r="A646" s="14"/>
      <c r="B646" s="248"/>
      <c r="C646" s="249"/>
      <c r="D646" s="239" t="s">
        <v>135</v>
      </c>
      <c r="E646" s="250" t="s">
        <v>1</v>
      </c>
      <c r="F646" s="251" t="s">
        <v>527</v>
      </c>
      <c r="G646" s="249"/>
      <c r="H646" s="252">
        <v>2</v>
      </c>
      <c r="I646" s="253"/>
      <c r="J646" s="249"/>
      <c r="K646" s="249"/>
      <c r="L646" s="254"/>
      <c r="M646" s="255"/>
      <c r="N646" s="256"/>
      <c r="O646" s="256"/>
      <c r="P646" s="256"/>
      <c r="Q646" s="256"/>
      <c r="R646" s="256"/>
      <c r="S646" s="256"/>
      <c r="T646" s="257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8" t="s">
        <v>135</v>
      </c>
      <c r="AU646" s="258" t="s">
        <v>86</v>
      </c>
      <c r="AV646" s="14" t="s">
        <v>86</v>
      </c>
      <c r="AW646" s="14" t="s">
        <v>32</v>
      </c>
      <c r="AX646" s="14" t="s">
        <v>76</v>
      </c>
      <c r="AY646" s="258" t="s">
        <v>124</v>
      </c>
    </row>
    <row r="647" s="15" customFormat="1">
      <c r="A647" s="15"/>
      <c r="B647" s="259"/>
      <c r="C647" s="260"/>
      <c r="D647" s="239" t="s">
        <v>135</v>
      </c>
      <c r="E647" s="261" t="s">
        <v>1</v>
      </c>
      <c r="F647" s="262" t="s">
        <v>140</v>
      </c>
      <c r="G647" s="260"/>
      <c r="H647" s="263">
        <v>2</v>
      </c>
      <c r="I647" s="264"/>
      <c r="J647" s="260"/>
      <c r="K647" s="260"/>
      <c r="L647" s="265"/>
      <c r="M647" s="266"/>
      <c r="N647" s="267"/>
      <c r="O647" s="267"/>
      <c r="P647" s="267"/>
      <c r="Q647" s="267"/>
      <c r="R647" s="267"/>
      <c r="S647" s="267"/>
      <c r="T647" s="268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69" t="s">
        <v>135</v>
      </c>
      <c r="AU647" s="269" t="s">
        <v>86</v>
      </c>
      <c r="AV647" s="15" t="s">
        <v>131</v>
      </c>
      <c r="AW647" s="15" t="s">
        <v>32</v>
      </c>
      <c r="AX647" s="15" t="s">
        <v>84</v>
      </c>
      <c r="AY647" s="269" t="s">
        <v>124</v>
      </c>
    </row>
    <row r="648" s="2" customFormat="1" ht="26.4" customHeight="1">
      <c r="A648" s="39"/>
      <c r="B648" s="40"/>
      <c r="C648" s="219" t="s">
        <v>573</v>
      </c>
      <c r="D648" s="219" t="s">
        <v>126</v>
      </c>
      <c r="E648" s="220" t="s">
        <v>574</v>
      </c>
      <c r="F648" s="221" t="s">
        <v>575</v>
      </c>
      <c r="G648" s="222" t="s">
        <v>461</v>
      </c>
      <c r="H648" s="223">
        <v>1</v>
      </c>
      <c r="I648" s="224"/>
      <c r="J648" s="225">
        <f>ROUND(I648*H648,2)</f>
        <v>0</v>
      </c>
      <c r="K648" s="221" t="s">
        <v>1</v>
      </c>
      <c r="L648" s="45"/>
      <c r="M648" s="226" t="s">
        <v>1</v>
      </c>
      <c r="N648" s="227" t="s">
        <v>41</v>
      </c>
      <c r="O648" s="92"/>
      <c r="P648" s="228">
        <f>O648*H648</f>
        <v>0</v>
      </c>
      <c r="Q648" s="228">
        <v>0.075950000000000004</v>
      </c>
      <c r="R648" s="228">
        <f>Q648*H648</f>
        <v>0.075950000000000004</v>
      </c>
      <c r="S648" s="228">
        <v>0</v>
      </c>
      <c r="T648" s="229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0" t="s">
        <v>131</v>
      </c>
      <c r="AT648" s="230" t="s">
        <v>126</v>
      </c>
      <c r="AU648" s="230" t="s">
        <v>86</v>
      </c>
      <c r="AY648" s="18" t="s">
        <v>124</v>
      </c>
      <c r="BE648" s="231">
        <f>IF(N648="základní",J648,0)</f>
        <v>0</v>
      </c>
      <c r="BF648" s="231">
        <f>IF(N648="snížená",J648,0)</f>
        <v>0</v>
      </c>
      <c r="BG648" s="231">
        <f>IF(N648="zákl. přenesená",J648,0)</f>
        <v>0</v>
      </c>
      <c r="BH648" s="231">
        <f>IF(N648="sníž. přenesená",J648,0)</f>
        <v>0</v>
      </c>
      <c r="BI648" s="231">
        <f>IF(N648="nulová",J648,0)</f>
        <v>0</v>
      </c>
      <c r="BJ648" s="18" t="s">
        <v>84</v>
      </c>
      <c r="BK648" s="231">
        <f>ROUND(I648*H648,2)</f>
        <v>0</v>
      </c>
      <c r="BL648" s="18" t="s">
        <v>131</v>
      </c>
      <c r="BM648" s="230" t="s">
        <v>576</v>
      </c>
    </row>
    <row r="649" s="13" customFormat="1">
      <c r="A649" s="13"/>
      <c r="B649" s="237"/>
      <c r="C649" s="238"/>
      <c r="D649" s="239" t="s">
        <v>135</v>
      </c>
      <c r="E649" s="240" t="s">
        <v>1</v>
      </c>
      <c r="F649" s="241" t="s">
        <v>136</v>
      </c>
      <c r="G649" s="238"/>
      <c r="H649" s="240" t="s">
        <v>1</v>
      </c>
      <c r="I649" s="242"/>
      <c r="J649" s="238"/>
      <c r="K649" s="238"/>
      <c r="L649" s="243"/>
      <c r="M649" s="244"/>
      <c r="N649" s="245"/>
      <c r="O649" s="245"/>
      <c r="P649" s="245"/>
      <c r="Q649" s="245"/>
      <c r="R649" s="245"/>
      <c r="S649" s="245"/>
      <c r="T649" s="24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7" t="s">
        <v>135</v>
      </c>
      <c r="AU649" s="247" t="s">
        <v>86</v>
      </c>
      <c r="AV649" s="13" t="s">
        <v>84</v>
      </c>
      <c r="AW649" s="13" t="s">
        <v>32</v>
      </c>
      <c r="AX649" s="13" t="s">
        <v>76</v>
      </c>
      <c r="AY649" s="247" t="s">
        <v>124</v>
      </c>
    </row>
    <row r="650" s="13" customFormat="1">
      <c r="A650" s="13"/>
      <c r="B650" s="237"/>
      <c r="C650" s="238"/>
      <c r="D650" s="239" t="s">
        <v>135</v>
      </c>
      <c r="E650" s="240" t="s">
        <v>1</v>
      </c>
      <c r="F650" s="241" t="s">
        <v>137</v>
      </c>
      <c r="G650" s="238"/>
      <c r="H650" s="240" t="s">
        <v>1</v>
      </c>
      <c r="I650" s="242"/>
      <c r="J650" s="238"/>
      <c r="K650" s="238"/>
      <c r="L650" s="243"/>
      <c r="M650" s="244"/>
      <c r="N650" s="245"/>
      <c r="O650" s="245"/>
      <c r="P650" s="245"/>
      <c r="Q650" s="245"/>
      <c r="R650" s="245"/>
      <c r="S650" s="245"/>
      <c r="T650" s="24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7" t="s">
        <v>135</v>
      </c>
      <c r="AU650" s="247" t="s">
        <v>86</v>
      </c>
      <c r="AV650" s="13" t="s">
        <v>84</v>
      </c>
      <c r="AW650" s="13" t="s">
        <v>32</v>
      </c>
      <c r="AX650" s="13" t="s">
        <v>76</v>
      </c>
      <c r="AY650" s="247" t="s">
        <v>124</v>
      </c>
    </row>
    <row r="651" s="13" customFormat="1">
      <c r="A651" s="13"/>
      <c r="B651" s="237"/>
      <c r="C651" s="238"/>
      <c r="D651" s="239" t="s">
        <v>135</v>
      </c>
      <c r="E651" s="240" t="s">
        <v>1</v>
      </c>
      <c r="F651" s="241" t="s">
        <v>138</v>
      </c>
      <c r="G651" s="238"/>
      <c r="H651" s="240" t="s">
        <v>1</v>
      </c>
      <c r="I651" s="242"/>
      <c r="J651" s="238"/>
      <c r="K651" s="238"/>
      <c r="L651" s="243"/>
      <c r="M651" s="244"/>
      <c r="N651" s="245"/>
      <c r="O651" s="245"/>
      <c r="P651" s="245"/>
      <c r="Q651" s="245"/>
      <c r="R651" s="245"/>
      <c r="S651" s="245"/>
      <c r="T651" s="24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7" t="s">
        <v>135</v>
      </c>
      <c r="AU651" s="247" t="s">
        <v>86</v>
      </c>
      <c r="AV651" s="13" t="s">
        <v>84</v>
      </c>
      <c r="AW651" s="13" t="s">
        <v>32</v>
      </c>
      <c r="AX651" s="13" t="s">
        <v>76</v>
      </c>
      <c r="AY651" s="247" t="s">
        <v>124</v>
      </c>
    </row>
    <row r="652" s="13" customFormat="1">
      <c r="A652" s="13"/>
      <c r="B652" s="237"/>
      <c r="C652" s="238"/>
      <c r="D652" s="239" t="s">
        <v>135</v>
      </c>
      <c r="E652" s="240" t="s">
        <v>1</v>
      </c>
      <c r="F652" s="241" t="s">
        <v>577</v>
      </c>
      <c r="G652" s="238"/>
      <c r="H652" s="240" t="s">
        <v>1</v>
      </c>
      <c r="I652" s="242"/>
      <c r="J652" s="238"/>
      <c r="K652" s="238"/>
      <c r="L652" s="243"/>
      <c r="M652" s="244"/>
      <c r="N652" s="245"/>
      <c r="O652" s="245"/>
      <c r="P652" s="245"/>
      <c r="Q652" s="245"/>
      <c r="R652" s="245"/>
      <c r="S652" s="245"/>
      <c r="T652" s="24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7" t="s">
        <v>135</v>
      </c>
      <c r="AU652" s="247" t="s">
        <v>86</v>
      </c>
      <c r="AV652" s="13" t="s">
        <v>84</v>
      </c>
      <c r="AW652" s="13" t="s">
        <v>32</v>
      </c>
      <c r="AX652" s="13" t="s">
        <v>76</v>
      </c>
      <c r="AY652" s="247" t="s">
        <v>124</v>
      </c>
    </row>
    <row r="653" s="13" customFormat="1">
      <c r="A653" s="13"/>
      <c r="B653" s="237"/>
      <c r="C653" s="238"/>
      <c r="D653" s="239" t="s">
        <v>135</v>
      </c>
      <c r="E653" s="240" t="s">
        <v>1</v>
      </c>
      <c r="F653" s="241" t="s">
        <v>578</v>
      </c>
      <c r="G653" s="238"/>
      <c r="H653" s="240" t="s">
        <v>1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7" t="s">
        <v>135</v>
      </c>
      <c r="AU653" s="247" t="s">
        <v>86</v>
      </c>
      <c r="AV653" s="13" t="s">
        <v>84</v>
      </c>
      <c r="AW653" s="13" t="s">
        <v>32</v>
      </c>
      <c r="AX653" s="13" t="s">
        <v>76</v>
      </c>
      <c r="AY653" s="247" t="s">
        <v>124</v>
      </c>
    </row>
    <row r="654" s="13" customFormat="1">
      <c r="A654" s="13"/>
      <c r="B654" s="237"/>
      <c r="C654" s="238"/>
      <c r="D654" s="239" t="s">
        <v>135</v>
      </c>
      <c r="E654" s="240" t="s">
        <v>1</v>
      </c>
      <c r="F654" s="241" t="s">
        <v>138</v>
      </c>
      <c r="G654" s="238"/>
      <c r="H654" s="240" t="s">
        <v>1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7" t="s">
        <v>135</v>
      </c>
      <c r="AU654" s="247" t="s">
        <v>86</v>
      </c>
      <c r="AV654" s="13" t="s">
        <v>84</v>
      </c>
      <c r="AW654" s="13" t="s">
        <v>32</v>
      </c>
      <c r="AX654" s="13" t="s">
        <v>76</v>
      </c>
      <c r="AY654" s="247" t="s">
        <v>124</v>
      </c>
    </row>
    <row r="655" s="14" customFormat="1">
      <c r="A655" s="14"/>
      <c r="B655" s="248"/>
      <c r="C655" s="249"/>
      <c r="D655" s="239" t="s">
        <v>135</v>
      </c>
      <c r="E655" s="250" t="s">
        <v>1</v>
      </c>
      <c r="F655" s="251" t="s">
        <v>84</v>
      </c>
      <c r="G655" s="249"/>
      <c r="H655" s="252">
        <v>1</v>
      </c>
      <c r="I655" s="253"/>
      <c r="J655" s="249"/>
      <c r="K655" s="249"/>
      <c r="L655" s="254"/>
      <c r="M655" s="255"/>
      <c r="N655" s="256"/>
      <c r="O655" s="256"/>
      <c r="P655" s="256"/>
      <c r="Q655" s="256"/>
      <c r="R655" s="256"/>
      <c r="S655" s="256"/>
      <c r="T655" s="257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8" t="s">
        <v>135</v>
      </c>
      <c r="AU655" s="258" t="s">
        <v>86</v>
      </c>
      <c r="AV655" s="14" t="s">
        <v>86</v>
      </c>
      <c r="AW655" s="14" t="s">
        <v>32</v>
      </c>
      <c r="AX655" s="14" t="s">
        <v>84</v>
      </c>
      <c r="AY655" s="258" t="s">
        <v>124</v>
      </c>
    </row>
    <row r="656" s="2" customFormat="1" ht="26.4" customHeight="1">
      <c r="A656" s="39"/>
      <c r="B656" s="40"/>
      <c r="C656" s="219" t="s">
        <v>579</v>
      </c>
      <c r="D656" s="219" t="s">
        <v>126</v>
      </c>
      <c r="E656" s="220" t="s">
        <v>580</v>
      </c>
      <c r="F656" s="221" t="s">
        <v>581</v>
      </c>
      <c r="G656" s="222" t="s">
        <v>461</v>
      </c>
      <c r="H656" s="223">
        <v>2</v>
      </c>
      <c r="I656" s="224"/>
      <c r="J656" s="225">
        <f>ROUND(I656*H656,2)</f>
        <v>0</v>
      </c>
      <c r="K656" s="221" t="s">
        <v>371</v>
      </c>
      <c r="L656" s="45"/>
      <c r="M656" s="226" t="s">
        <v>1</v>
      </c>
      <c r="N656" s="227" t="s">
        <v>41</v>
      </c>
      <c r="O656" s="92"/>
      <c r="P656" s="228">
        <f>O656*H656</f>
        <v>0</v>
      </c>
      <c r="Q656" s="228">
        <v>0.040050000000000002</v>
      </c>
      <c r="R656" s="228">
        <f>Q656*H656</f>
        <v>0.080100000000000005</v>
      </c>
      <c r="S656" s="228">
        <v>0</v>
      </c>
      <c r="T656" s="229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0" t="s">
        <v>131</v>
      </c>
      <c r="AT656" s="230" t="s">
        <v>126</v>
      </c>
      <c r="AU656" s="230" t="s">
        <v>86</v>
      </c>
      <c r="AY656" s="18" t="s">
        <v>124</v>
      </c>
      <c r="BE656" s="231">
        <f>IF(N656="základní",J656,0)</f>
        <v>0</v>
      </c>
      <c r="BF656" s="231">
        <f>IF(N656="snížená",J656,0)</f>
        <v>0</v>
      </c>
      <c r="BG656" s="231">
        <f>IF(N656="zákl. přenesená",J656,0)</f>
        <v>0</v>
      </c>
      <c r="BH656" s="231">
        <f>IF(N656="sníž. přenesená",J656,0)</f>
        <v>0</v>
      </c>
      <c r="BI656" s="231">
        <f>IF(N656="nulová",J656,0)</f>
        <v>0</v>
      </c>
      <c r="BJ656" s="18" t="s">
        <v>84</v>
      </c>
      <c r="BK656" s="231">
        <f>ROUND(I656*H656,2)</f>
        <v>0</v>
      </c>
      <c r="BL656" s="18" t="s">
        <v>131</v>
      </c>
      <c r="BM656" s="230" t="s">
        <v>582</v>
      </c>
    </row>
    <row r="657" s="2" customFormat="1">
      <c r="A657" s="39"/>
      <c r="B657" s="40"/>
      <c r="C657" s="41"/>
      <c r="D657" s="232" t="s">
        <v>133</v>
      </c>
      <c r="E657" s="41"/>
      <c r="F657" s="233" t="s">
        <v>583</v>
      </c>
      <c r="G657" s="41"/>
      <c r="H657" s="41"/>
      <c r="I657" s="234"/>
      <c r="J657" s="41"/>
      <c r="K657" s="41"/>
      <c r="L657" s="45"/>
      <c r="M657" s="235"/>
      <c r="N657" s="236"/>
      <c r="O657" s="92"/>
      <c r="P657" s="92"/>
      <c r="Q657" s="92"/>
      <c r="R657" s="92"/>
      <c r="S657" s="92"/>
      <c r="T657" s="93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133</v>
      </c>
      <c r="AU657" s="18" t="s">
        <v>86</v>
      </c>
    </row>
    <row r="658" s="13" customFormat="1">
      <c r="A658" s="13"/>
      <c r="B658" s="237"/>
      <c r="C658" s="238"/>
      <c r="D658" s="239" t="s">
        <v>135</v>
      </c>
      <c r="E658" s="240" t="s">
        <v>1</v>
      </c>
      <c r="F658" s="241" t="s">
        <v>136</v>
      </c>
      <c r="G658" s="238"/>
      <c r="H658" s="240" t="s">
        <v>1</v>
      </c>
      <c r="I658" s="242"/>
      <c r="J658" s="238"/>
      <c r="K658" s="238"/>
      <c r="L658" s="243"/>
      <c r="M658" s="244"/>
      <c r="N658" s="245"/>
      <c r="O658" s="245"/>
      <c r="P658" s="245"/>
      <c r="Q658" s="245"/>
      <c r="R658" s="245"/>
      <c r="S658" s="245"/>
      <c r="T658" s="24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7" t="s">
        <v>135</v>
      </c>
      <c r="AU658" s="247" t="s">
        <v>86</v>
      </c>
      <c r="AV658" s="13" t="s">
        <v>84</v>
      </c>
      <c r="AW658" s="13" t="s">
        <v>32</v>
      </c>
      <c r="AX658" s="13" t="s">
        <v>76</v>
      </c>
      <c r="AY658" s="247" t="s">
        <v>124</v>
      </c>
    </row>
    <row r="659" s="13" customFormat="1">
      <c r="A659" s="13"/>
      <c r="B659" s="237"/>
      <c r="C659" s="238"/>
      <c r="D659" s="239" t="s">
        <v>135</v>
      </c>
      <c r="E659" s="240" t="s">
        <v>1</v>
      </c>
      <c r="F659" s="241" t="s">
        <v>137</v>
      </c>
      <c r="G659" s="238"/>
      <c r="H659" s="240" t="s">
        <v>1</v>
      </c>
      <c r="I659" s="242"/>
      <c r="J659" s="238"/>
      <c r="K659" s="238"/>
      <c r="L659" s="243"/>
      <c r="M659" s="244"/>
      <c r="N659" s="245"/>
      <c r="O659" s="245"/>
      <c r="P659" s="245"/>
      <c r="Q659" s="245"/>
      <c r="R659" s="245"/>
      <c r="S659" s="245"/>
      <c r="T659" s="24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7" t="s">
        <v>135</v>
      </c>
      <c r="AU659" s="247" t="s">
        <v>86</v>
      </c>
      <c r="AV659" s="13" t="s">
        <v>84</v>
      </c>
      <c r="AW659" s="13" t="s">
        <v>32</v>
      </c>
      <c r="AX659" s="13" t="s">
        <v>76</v>
      </c>
      <c r="AY659" s="247" t="s">
        <v>124</v>
      </c>
    </row>
    <row r="660" s="13" customFormat="1">
      <c r="A660" s="13"/>
      <c r="B660" s="237"/>
      <c r="C660" s="238"/>
      <c r="D660" s="239" t="s">
        <v>135</v>
      </c>
      <c r="E660" s="240" t="s">
        <v>1</v>
      </c>
      <c r="F660" s="241" t="s">
        <v>138</v>
      </c>
      <c r="G660" s="238"/>
      <c r="H660" s="240" t="s">
        <v>1</v>
      </c>
      <c r="I660" s="242"/>
      <c r="J660" s="238"/>
      <c r="K660" s="238"/>
      <c r="L660" s="243"/>
      <c r="M660" s="244"/>
      <c r="N660" s="245"/>
      <c r="O660" s="245"/>
      <c r="P660" s="245"/>
      <c r="Q660" s="245"/>
      <c r="R660" s="245"/>
      <c r="S660" s="245"/>
      <c r="T660" s="24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7" t="s">
        <v>135</v>
      </c>
      <c r="AU660" s="247" t="s">
        <v>86</v>
      </c>
      <c r="AV660" s="13" t="s">
        <v>84</v>
      </c>
      <c r="AW660" s="13" t="s">
        <v>32</v>
      </c>
      <c r="AX660" s="13" t="s">
        <v>76</v>
      </c>
      <c r="AY660" s="247" t="s">
        <v>124</v>
      </c>
    </row>
    <row r="661" s="14" customFormat="1">
      <c r="A661" s="14"/>
      <c r="B661" s="248"/>
      <c r="C661" s="249"/>
      <c r="D661" s="239" t="s">
        <v>135</v>
      </c>
      <c r="E661" s="250" t="s">
        <v>1</v>
      </c>
      <c r="F661" s="251" t="s">
        <v>584</v>
      </c>
      <c r="G661" s="249"/>
      <c r="H661" s="252">
        <v>1</v>
      </c>
      <c r="I661" s="253"/>
      <c r="J661" s="249"/>
      <c r="K661" s="249"/>
      <c r="L661" s="254"/>
      <c r="M661" s="255"/>
      <c r="N661" s="256"/>
      <c r="O661" s="256"/>
      <c r="P661" s="256"/>
      <c r="Q661" s="256"/>
      <c r="R661" s="256"/>
      <c r="S661" s="256"/>
      <c r="T661" s="257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8" t="s">
        <v>135</v>
      </c>
      <c r="AU661" s="258" t="s">
        <v>86</v>
      </c>
      <c r="AV661" s="14" t="s">
        <v>86</v>
      </c>
      <c r="AW661" s="14" t="s">
        <v>32</v>
      </c>
      <c r="AX661" s="14" t="s">
        <v>76</v>
      </c>
      <c r="AY661" s="258" t="s">
        <v>124</v>
      </c>
    </row>
    <row r="662" s="14" customFormat="1">
      <c r="A662" s="14"/>
      <c r="B662" s="248"/>
      <c r="C662" s="249"/>
      <c r="D662" s="239" t="s">
        <v>135</v>
      </c>
      <c r="E662" s="250" t="s">
        <v>1</v>
      </c>
      <c r="F662" s="251" t="s">
        <v>585</v>
      </c>
      <c r="G662" s="249"/>
      <c r="H662" s="252">
        <v>1</v>
      </c>
      <c r="I662" s="253"/>
      <c r="J662" s="249"/>
      <c r="K662" s="249"/>
      <c r="L662" s="254"/>
      <c r="M662" s="255"/>
      <c r="N662" s="256"/>
      <c r="O662" s="256"/>
      <c r="P662" s="256"/>
      <c r="Q662" s="256"/>
      <c r="R662" s="256"/>
      <c r="S662" s="256"/>
      <c r="T662" s="257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8" t="s">
        <v>135</v>
      </c>
      <c r="AU662" s="258" t="s">
        <v>86</v>
      </c>
      <c r="AV662" s="14" t="s">
        <v>86</v>
      </c>
      <c r="AW662" s="14" t="s">
        <v>32</v>
      </c>
      <c r="AX662" s="14" t="s">
        <v>76</v>
      </c>
      <c r="AY662" s="258" t="s">
        <v>124</v>
      </c>
    </row>
    <row r="663" s="15" customFormat="1">
      <c r="A663" s="15"/>
      <c r="B663" s="259"/>
      <c r="C663" s="260"/>
      <c r="D663" s="239" t="s">
        <v>135</v>
      </c>
      <c r="E663" s="261" t="s">
        <v>1</v>
      </c>
      <c r="F663" s="262" t="s">
        <v>140</v>
      </c>
      <c r="G663" s="260"/>
      <c r="H663" s="263">
        <v>2</v>
      </c>
      <c r="I663" s="264"/>
      <c r="J663" s="260"/>
      <c r="K663" s="260"/>
      <c r="L663" s="265"/>
      <c r="M663" s="266"/>
      <c r="N663" s="267"/>
      <c r="O663" s="267"/>
      <c r="P663" s="267"/>
      <c r="Q663" s="267"/>
      <c r="R663" s="267"/>
      <c r="S663" s="267"/>
      <c r="T663" s="268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9" t="s">
        <v>135</v>
      </c>
      <c r="AU663" s="269" t="s">
        <v>86</v>
      </c>
      <c r="AV663" s="15" t="s">
        <v>131</v>
      </c>
      <c r="AW663" s="15" t="s">
        <v>32</v>
      </c>
      <c r="AX663" s="15" t="s">
        <v>84</v>
      </c>
      <c r="AY663" s="269" t="s">
        <v>124</v>
      </c>
    </row>
    <row r="664" s="2" customFormat="1" ht="36" customHeight="1">
      <c r="A664" s="39"/>
      <c r="B664" s="40"/>
      <c r="C664" s="219" t="s">
        <v>586</v>
      </c>
      <c r="D664" s="219" t="s">
        <v>126</v>
      </c>
      <c r="E664" s="220" t="s">
        <v>587</v>
      </c>
      <c r="F664" s="221" t="s">
        <v>588</v>
      </c>
      <c r="G664" s="222" t="s">
        <v>461</v>
      </c>
      <c r="H664" s="223">
        <v>1</v>
      </c>
      <c r="I664" s="224"/>
      <c r="J664" s="225">
        <f>ROUND(I664*H664,2)</f>
        <v>0</v>
      </c>
      <c r="K664" s="221" t="s">
        <v>371</v>
      </c>
      <c r="L664" s="45"/>
      <c r="M664" s="226" t="s">
        <v>1</v>
      </c>
      <c r="N664" s="227" t="s">
        <v>41</v>
      </c>
      <c r="O664" s="92"/>
      <c r="P664" s="228">
        <f>O664*H664</f>
        <v>0</v>
      </c>
      <c r="Q664" s="228">
        <v>0.00396</v>
      </c>
      <c r="R664" s="228">
        <f>Q664*H664</f>
        <v>0.00396</v>
      </c>
      <c r="S664" s="228">
        <v>0</v>
      </c>
      <c r="T664" s="229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0" t="s">
        <v>131</v>
      </c>
      <c r="AT664" s="230" t="s">
        <v>126</v>
      </c>
      <c r="AU664" s="230" t="s">
        <v>86</v>
      </c>
      <c r="AY664" s="18" t="s">
        <v>124</v>
      </c>
      <c r="BE664" s="231">
        <f>IF(N664="základní",J664,0)</f>
        <v>0</v>
      </c>
      <c r="BF664" s="231">
        <f>IF(N664="snížená",J664,0)</f>
        <v>0</v>
      </c>
      <c r="BG664" s="231">
        <f>IF(N664="zákl. přenesená",J664,0)</f>
        <v>0</v>
      </c>
      <c r="BH664" s="231">
        <f>IF(N664="sníž. přenesená",J664,0)</f>
        <v>0</v>
      </c>
      <c r="BI664" s="231">
        <f>IF(N664="nulová",J664,0)</f>
        <v>0</v>
      </c>
      <c r="BJ664" s="18" t="s">
        <v>84</v>
      </c>
      <c r="BK664" s="231">
        <f>ROUND(I664*H664,2)</f>
        <v>0</v>
      </c>
      <c r="BL664" s="18" t="s">
        <v>131</v>
      </c>
      <c r="BM664" s="230" t="s">
        <v>589</v>
      </c>
    </row>
    <row r="665" s="2" customFormat="1">
      <c r="A665" s="39"/>
      <c r="B665" s="40"/>
      <c r="C665" s="41"/>
      <c r="D665" s="232" t="s">
        <v>133</v>
      </c>
      <c r="E665" s="41"/>
      <c r="F665" s="233" t="s">
        <v>590</v>
      </c>
      <c r="G665" s="41"/>
      <c r="H665" s="41"/>
      <c r="I665" s="234"/>
      <c r="J665" s="41"/>
      <c r="K665" s="41"/>
      <c r="L665" s="45"/>
      <c r="M665" s="235"/>
      <c r="N665" s="236"/>
      <c r="O665" s="92"/>
      <c r="P665" s="92"/>
      <c r="Q665" s="92"/>
      <c r="R665" s="92"/>
      <c r="S665" s="92"/>
      <c r="T665" s="93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133</v>
      </c>
      <c r="AU665" s="18" t="s">
        <v>86</v>
      </c>
    </row>
    <row r="666" s="13" customFormat="1">
      <c r="A666" s="13"/>
      <c r="B666" s="237"/>
      <c r="C666" s="238"/>
      <c r="D666" s="239" t="s">
        <v>135</v>
      </c>
      <c r="E666" s="240" t="s">
        <v>1</v>
      </c>
      <c r="F666" s="241" t="s">
        <v>136</v>
      </c>
      <c r="G666" s="238"/>
      <c r="H666" s="240" t="s">
        <v>1</v>
      </c>
      <c r="I666" s="242"/>
      <c r="J666" s="238"/>
      <c r="K666" s="238"/>
      <c r="L666" s="243"/>
      <c r="M666" s="244"/>
      <c r="N666" s="245"/>
      <c r="O666" s="245"/>
      <c r="P666" s="245"/>
      <c r="Q666" s="245"/>
      <c r="R666" s="245"/>
      <c r="S666" s="245"/>
      <c r="T666" s="24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7" t="s">
        <v>135</v>
      </c>
      <c r="AU666" s="247" t="s">
        <v>86</v>
      </c>
      <c r="AV666" s="13" t="s">
        <v>84</v>
      </c>
      <c r="AW666" s="13" t="s">
        <v>32</v>
      </c>
      <c r="AX666" s="13" t="s">
        <v>76</v>
      </c>
      <c r="AY666" s="247" t="s">
        <v>124</v>
      </c>
    </row>
    <row r="667" s="13" customFormat="1">
      <c r="A667" s="13"/>
      <c r="B667" s="237"/>
      <c r="C667" s="238"/>
      <c r="D667" s="239" t="s">
        <v>135</v>
      </c>
      <c r="E667" s="240" t="s">
        <v>1</v>
      </c>
      <c r="F667" s="241" t="s">
        <v>137</v>
      </c>
      <c r="G667" s="238"/>
      <c r="H667" s="240" t="s">
        <v>1</v>
      </c>
      <c r="I667" s="242"/>
      <c r="J667" s="238"/>
      <c r="K667" s="238"/>
      <c r="L667" s="243"/>
      <c r="M667" s="244"/>
      <c r="N667" s="245"/>
      <c r="O667" s="245"/>
      <c r="P667" s="245"/>
      <c r="Q667" s="245"/>
      <c r="R667" s="245"/>
      <c r="S667" s="245"/>
      <c r="T667" s="24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7" t="s">
        <v>135</v>
      </c>
      <c r="AU667" s="247" t="s">
        <v>86</v>
      </c>
      <c r="AV667" s="13" t="s">
        <v>84</v>
      </c>
      <c r="AW667" s="13" t="s">
        <v>32</v>
      </c>
      <c r="AX667" s="13" t="s">
        <v>76</v>
      </c>
      <c r="AY667" s="247" t="s">
        <v>124</v>
      </c>
    </row>
    <row r="668" s="13" customFormat="1">
      <c r="A668" s="13"/>
      <c r="B668" s="237"/>
      <c r="C668" s="238"/>
      <c r="D668" s="239" t="s">
        <v>135</v>
      </c>
      <c r="E668" s="240" t="s">
        <v>1</v>
      </c>
      <c r="F668" s="241" t="s">
        <v>138</v>
      </c>
      <c r="G668" s="238"/>
      <c r="H668" s="240" t="s">
        <v>1</v>
      </c>
      <c r="I668" s="242"/>
      <c r="J668" s="238"/>
      <c r="K668" s="238"/>
      <c r="L668" s="243"/>
      <c r="M668" s="244"/>
      <c r="N668" s="245"/>
      <c r="O668" s="245"/>
      <c r="P668" s="245"/>
      <c r="Q668" s="245"/>
      <c r="R668" s="245"/>
      <c r="S668" s="245"/>
      <c r="T668" s="24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7" t="s">
        <v>135</v>
      </c>
      <c r="AU668" s="247" t="s">
        <v>86</v>
      </c>
      <c r="AV668" s="13" t="s">
        <v>84</v>
      </c>
      <c r="AW668" s="13" t="s">
        <v>32</v>
      </c>
      <c r="AX668" s="13" t="s">
        <v>76</v>
      </c>
      <c r="AY668" s="247" t="s">
        <v>124</v>
      </c>
    </row>
    <row r="669" s="14" customFormat="1">
      <c r="A669" s="14"/>
      <c r="B669" s="248"/>
      <c r="C669" s="249"/>
      <c r="D669" s="239" t="s">
        <v>135</v>
      </c>
      <c r="E669" s="250" t="s">
        <v>1</v>
      </c>
      <c r="F669" s="251" t="s">
        <v>584</v>
      </c>
      <c r="G669" s="249"/>
      <c r="H669" s="252">
        <v>1</v>
      </c>
      <c r="I669" s="253"/>
      <c r="J669" s="249"/>
      <c r="K669" s="249"/>
      <c r="L669" s="254"/>
      <c r="M669" s="255"/>
      <c r="N669" s="256"/>
      <c r="O669" s="256"/>
      <c r="P669" s="256"/>
      <c r="Q669" s="256"/>
      <c r="R669" s="256"/>
      <c r="S669" s="256"/>
      <c r="T669" s="25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8" t="s">
        <v>135</v>
      </c>
      <c r="AU669" s="258" t="s">
        <v>86</v>
      </c>
      <c r="AV669" s="14" t="s">
        <v>86</v>
      </c>
      <c r="AW669" s="14" t="s">
        <v>32</v>
      </c>
      <c r="AX669" s="14" t="s">
        <v>76</v>
      </c>
      <c r="AY669" s="258" t="s">
        <v>124</v>
      </c>
    </row>
    <row r="670" s="15" customFormat="1">
      <c r="A670" s="15"/>
      <c r="B670" s="259"/>
      <c r="C670" s="260"/>
      <c r="D670" s="239" t="s">
        <v>135</v>
      </c>
      <c r="E670" s="261" t="s">
        <v>1</v>
      </c>
      <c r="F670" s="262" t="s">
        <v>140</v>
      </c>
      <c r="G670" s="260"/>
      <c r="H670" s="263">
        <v>1</v>
      </c>
      <c r="I670" s="264"/>
      <c r="J670" s="260"/>
      <c r="K670" s="260"/>
      <c r="L670" s="265"/>
      <c r="M670" s="266"/>
      <c r="N670" s="267"/>
      <c r="O670" s="267"/>
      <c r="P670" s="267"/>
      <c r="Q670" s="267"/>
      <c r="R670" s="267"/>
      <c r="S670" s="267"/>
      <c r="T670" s="268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9" t="s">
        <v>135</v>
      </c>
      <c r="AU670" s="269" t="s">
        <v>86</v>
      </c>
      <c r="AV670" s="15" t="s">
        <v>131</v>
      </c>
      <c r="AW670" s="15" t="s">
        <v>32</v>
      </c>
      <c r="AX670" s="15" t="s">
        <v>84</v>
      </c>
      <c r="AY670" s="269" t="s">
        <v>124</v>
      </c>
    </row>
    <row r="671" s="2" customFormat="1" ht="36" customHeight="1">
      <c r="A671" s="39"/>
      <c r="B671" s="40"/>
      <c r="C671" s="219" t="s">
        <v>591</v>
      </c>
      <c r="D671" s="219" t="s">
        <v>126</v>
      </c>
      <c r="E671" s="220" t="s">
        <v>592</v>
      </c>
      <c r="F671" s="221" t="s">
        <v>593</v>
      </c>
      <c r="G671" s="222" t="s">
        <v>461</v>
      </c>
      <c r="H671" s="223">
        <v>1</v>
      </c>
      <c r="I671" s="224"/>
      <c r="J671" s="225">
        <f>ROUND(I671*H671,2)</f>
        <v>0</v>
      </c>
      <c r="K671" s="221" t="s">
        <v>371</v>
      </c>
      <c r="L671" s="45"/>
      <c r="M671" s="226" t="s">
        <v>1</v>
      </c>
      <c r="N671" s="227" t="s">
        <v>41</v>
      </c>
      <c r="O671" s="92"/>
      <c r="P671" s="228">
        <f>O671*H671</f>
        <v>0</v>
      </c>
      <c r="Q671" s="228">
        <v>0.0059800000000000001</v>
      </c>
      <c r="R671" s="228">
        <f>Q671*H671</f>
        <v>0.0059800000000000001</v>
      </c>
      <c r="S671" s="228">
        <v>0</v>
      </c>
      <c r="T671" s="229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0" t="s">
        <v>131</v>
      </c>
      <c r="AT671" s="230" t="s">
        <v>126</v>
      </c>
      <c r="AU671" s="230" t="s">
        <v>86</v>
      </c>
      <c r="AY671" s="18" t="s">
        <v>124</v>
      </c>
      <c r="BE671" s="231">
        <f>IF(N671="základní",J671,0)</f>
        <v>0</v>
      </c>
      <c r="BF671" s="231">
        <f>IF(N671="snížená",J671,0)</f>
        <v>0</v>
      </c>
      <c r="BG671" s="231">
        <f>IF(N671="zákl. přenesená",J671,0)</f>
        <v>0</v>
      </c>
      <c r="BH671" s="231">
        <f>IF(N671="sníž. přenesená",J671,0)</f>
        <v>0</v>
      </c>
      <c r="BI671" s="231">
        <f>IF(N671="nulová",J671,0)</f>
        <v>0</v>
      </c>
      <c r="BJ671" s="18" t="s">
        <v>84</v>
      </c>
      <c r="BK671" s="231">
        <f>ROUND(I671*H671,2)</f>
        <v>0</v>
      </c>
      <c r="BL671" s="18" t="s">
        <v>131</v>
      </c>
      <c r="BM671" s="230" t="s">
        <v>594</v>
      </c>
    </row>
    <row r="672" s="2" customFormat="1">
      <c r="A672" s="39"/>
      <c r="B672" s="40"/>
      <c r="C672" s="41"/>
      <c r="D672" s="232" t="s">
        <v>133</v>
      </c>
      <c r="E672" s="41"/>
      <c r="F672" s="233" t="s">
        <v>595</v>
      </c>
      <c r="G672" s="41"/>
      <c r="H672" s="41"/>
      <c r="I672" s="234"/>
      <c r="J672" s="41"/>
      <c r="K672" s="41"/>
      <c r="L672" s="45"/>
      <c r="M672" s="235"/>
      <c r="N672" s="236"/>
      <c r="O672" s="92"/>
      <c r="P672" s="92"/>
      <c r="Q672" s="92"/>
      <c r="R672" s="92"/>
      <c r="S672" s="92"/>
      <c r="T672" s="93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133</v>
      </c>
      <c r="AU672" s="18" t="s">
        <v>86</v>
      </c>
    </row>
    <row r="673" s="13" customFormat="1">
      <c r="A673" s="13"/>
      <c r="B673" s="237"/>
      <c r="C673" s="238"/>
      <c r="D673" s="239" t="s">
        <v>135</v>
      </c>
      <c r="E673" s="240" t="s">
        <v>1</v>
      </c>
      <c r="F673" s="241" t="s">
        <v>136</v>
      </c>
      <c r="G673" s="238"/>
      <c r="H673" s="240" t="s">
        <v>1</v>
      </c>
      <c r="I673" s="242"/>
      <c r="J673" s="238"/>
      <c r="K673" s="238"/>
      <c r="L673" s="243"/>
      <c r="M673" s="244"/>
      <c r="N673" s="245"/>
      <c r="O673" s="245"/>
      <c r="P673" s="245"/>
      <c r="Q673" s="245"/>
      <c r="R673" s="245"/>
      <c r="S673" s="245"/>
      <c r="T673" s="24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7" t="s">
        <v>135</v>
      </c>
      <c r="AU673" s="247" t="s">
        <v>86</v>
      </c>
      <c r="AV673" s="13" t="s">
        <v>84</v>
      </c>
      <c r="AW673" s="13" t="s">
        <v>32</v>
      </c>
      <c r="AX673" s="13" t="s">
        <v>76</v>
      </c>
      <c r="AY673" s="247" t="s">
        <v>124</v>
      </c>
    </row>
    <row r="674" s="13" customFormat="1">
      <c r="A674" s="13"/>
      <c r="B674" s="237"/>
      <c r="C674" s="238"/>
      <c r="D674" s="239" t="s">
        <v>135</v>
      </c>
      <c r="E674" s="240" t="s">
        <v>1</v>
      </c>
      <c r="F674" s="241" t="s">
        <v>137</v>
      </c>
      <c r="G674" s="238"/>
      <c r="H674" s="240" t="s">
        <v>1</v>
      </c>
      <c r="I674" s="242"/>
      <c r="J674" s="238"/>
      <c r="K674" s="238"/>
      <c r="L674" s="243"/>
      <c r="M674" s="244"/>
      <c r="N674" s="245"/>
      <c r="O674" s="245"/>
      <c r="P674" s="245"/>
      <c r="Q674" s="245"/>
      <c r="R674" s="245"/>
      <c r="S674" s="245"/>
      <c r="T674" s="24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7" t="s">
        <v>135</v>
      </c>
      <c r="AU674" s="247" t="s">
        <v>86</v>
      </c>
      <c r="AV674" s="13" t="s">
        <v>84</v>
      </c>
      <c r="AW674" s="13" t="s">
        <v>32</v>
      </c>
      <c r="AX674" s="13" t="s">
        <v>76</v>
      </c>
      <c r="AY674" s="247" t="s">
        <v>124</v>
      </c>
    </row>
    <row r="675" s="13" customFormat="1">
      <c r="A675" s="13"/>
      <c r="B675" s="237"/>
      <c r="C675" s="238"/>
      <c r="D675" s="239" t="s">
        <v>135</v>
      </c>
      <c r="E675" s="240" t="s">
        <v>1</v>
      </c>
      <c r="F675" s="241" t="s">
        <v>138</v>
      </c>
      <c r="G675" s="238"/>
      <c r="H675" s="240" t="s">
        <v>1</v>
      </c>
      <c r="I675" s="242"/>
      <c r="J675" s="238"/>
      <c r="K675" s="238"/>
      <c r="L675" s="243"/>
      <c r="M675" s="244"/>
      <c r="N675" s="245"/>
      <c r="O675" s="245"/>
      <c r="P675" s="245"/>
      <c r="Q675" s="245"/>
      <c r="R675" s="245"/>
      <c r="S675" s="245"/>
      <c r="T675" s="24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7" t="s">
        <v>135</v>
      </c>
      <c r="AU675" s="247" t="s">
        <v>86</v>
      </c>
      <c r="AV675" s="13" t="s">
        <v>84</v>
      </c>
      <c r="AW675" s="13" t="s">
        <v>32</v>
      </c>
      <c r="AX675" s="13" t="s">
        <v>76</v>
      </c>
      <c r="AY675" s="247" t="s">
        <v>124</v>
      </c>
    </row>
    <row r="676" s="14" customFormat="1">
      <c r="A676" s="14"/>
      <c r="B676" s="248"/>
      <c r="C676" s="249"/>
      <c r="D676" s="239" t="s">
        <v>135</v>
      </c>
      <c r="E676" s="250" t="s">
        <v>1</v>
      </c>
      <c r="F676" s="251" t="s">
        <v>585</v>
      </c>
      <c r="G676" s="249"/>
      <c r="H676" s="252">
        <v>1</v>
      </c>
      <c r="I676" s="253"/>
      <c r="J676" s="249"/>
      <c r="K676" s="249"/>
      <c r="L676" s="254"/>
      <c r="M676" s="255"/>
      <c r="N676" s="256"/>
      <c r="O676" s="256"/>
      <c r="P676" s="256"/>
      <c r="Q676" s="256"/>
      <c r="R676" s="256"/>
      <c r="S676" s="256"/>
      <c r="T676" s="257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8" t="s">
        <v>135</v>
      </c>
      <c r="AU676" s="258" t="s">
        <v>86</v>
      </c>
      <c r="AV676" s="14" t="s">
        <v>86</v>
      </c>
      <c r="AW676" s="14" t="s">
        <v>32</v>
      </c>
      <c r="AX676" s="14" t="s">
        <v>76</v>
      </c>
      <c r="AY676" s="258" t="s">
        <v>124</v>
      </c>
    </row>
    <row r="677" s="15" customFormat="1">
      <c r="A677" s="15"/>
      <c r="B677" s="259"/>
      <c r="C677" s="260"/>
      <c r="D677" s="239" t="s">
        <v>135</v>
      </c>
      <c r="E677" s="261" t="s">
        <v>1</v>
      </c>
      <c r="F677" s="262" t="s">
        <v>140</v>
      </c>
      <c r="G677" s="260"/>
      <c r="H677" s="263">
        <v>1</v>
      </c>
      <c r="I677" s="264"/>
      <c r="J677" s="260"/>
      <c r="K677" s="260"/>
      <c r="L677" s="265"/>
      <c r="M677" s="266"/>
      <c r="N677" s="267"/>
      <c r="O677" s="267"/>
      <c r="P677" s="267"/>
      <c r="Q677" s="267"/>
      <c r="R677" s="267"/>
      <c r="S677" s="267"/>
      <c r="T677" s="268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9" t="s">
        <v>135</v>
      </c>
      <c r="AU677" s="269" t="s">
        <v>86</v>
      </c>
      <c r="AV677" s="15" t="s">
        <v>131</v>
      </c>
      <c r="AW677" s="15" t="s">
        <v>32</v>
      </c>
      <c r="AX677" s="15" t="s">
        <v>84</v>
      </c>
      <c r="AY677" s="269" t="s">
        <v>124</v>
      </c>
    </row>
    <row r="678" s="2" customFormat="1" ht="26.4" customHeight="1">
      <c r="A678" s="39"/>
      <c r="B678" s="40"/>
      <c r="C678" s="219" t="s">
        <v>596</v>
      </c>
      <c r="D678" s="219" t="s">
        <v>126</v>
      </c>
      <c r="E678" s="220" t="s">
        <v>597</v>
      </c>
      <c r="F678" s="221" t="s">
        <v>598</v>
      </c>
      <c r="G678" s="222" t="s">
        <v>461</v>
      </c>
      <c r="H678" s="223">
        <v>2</v>
      </c>
      <c r="I678" s="224"/>
      <c r="J678" s="225">
        <f>ROUND(I678*H678,2)</f>
        <v>0</v>
      </c>
      <c r="K678" s="221" t="s">
        <v>371</v>
      </c>
      <c r="L678" s="45"/>
      <c r="M678" s="226" t="s">
        <v>1</v>
      </c>
      <c r="N678" s="227" t="s">
        <v>41</v>
      </c>
      <c r="O678" s="92"/>
      <c r="P678" s="228">
        <f>O678*H678</f>
        <v>0</v>
      </c>
      <c r="Q678" s="228">
        <v>0</v>
      </c>
      <c r="R678" s="228">
        <f>Q678*H678</f>
        <v>0</v>
      </c>
      <c r="S678" s="228">
        <v>0</v>
      </c>
      <c r="T678" s="229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30" t="s">
        <v>131</v>
      </c>
      <c r="AT678" s="230" t="s">
        <v>126</v>
      </c>
      <c r="AU678" s="230" t="s">
        <v>86</v>
      </c>
      <c r="AY678" s="18" t="s">
        <v>124</v>
      </c>
      <c r="BE678" s="231">
        <f>IF(N678="základní",J678,0)</f>
        <v>0</v>
      </c>
      <c r="BF678" s="231">
        <f>IF(N678="snížená",J678,0)</f>
        <v>0</v>
      </c>
      <c r="BG678" s="231">
        <f>IF(N678="zákl. přenesená",J678,0)</f>
        <v>0</v>
      </c>
      <c r="BH678" s="231">
        <f>IF(N678="sníž. přenesená",J678,0)</f>
        <v>0</v>
      </c>
      <c r="BI678" s="231">
        <f>IF(N678="nulová",J678,0)</f>
        <v>0</v>
      </c>
      <c r="BJ678" s="18" t="s">
        <v>84</v>
      </c>
      <c r="BK678" s="231">
        <f>ROUND(I678*H678,2)</f>
        <v>0</v>
      </c>
      <c r="BL678" s="18" t="s">
        <v>131</v>
      </c>
      <c r="BM678" s="230" t="s">
        <v>599</v>
      </c>
    </row>
    <row r="679" s="2" customFormat="1">
      <c r="A679" s="39"/>
      <c r="B679" s="40"/>
      <c r="C679" s="41"/>
      <c r="D679" s="232" t="s">
        <v>133</v>
      </c>
      <c r="E679" s="41"/>
      <c r="F679" s="233" t="s">
        <v>600</v>
      </c>
      <c r="G679" s="41"/>
      <c r="H679" s="41"/>
      <c r="I679" s="234"/>
      <c r="J679" s="41"/>
      <c r="K679" s="41"/>
      <c r="L679" s="45"/>
      <c r="M679" s="235"/>
      <c r="N679" s="236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133</v>
      </c>
      <c r="AU679" s="18" t="s">
        <v>86</v>
      </c>
    </row>
    <row r="680" s="13" customFormat="1">
      <c r="A680" s="13"/>
      <c r="B680" s="237"/>
      <c r="C680" s="238"/>
      <c r="D680" s="239" t="s">
        <v>135</v>
      </c>
      <c r="E680" s="240" t="s">
        <v>1</v>
      </c>
      <c r="F680" s="241" t="s">
        <v>136</v>
      </c>
      <c r="G680" s="238"/>
      <c r="H680" s="240" t="s">
        <v>1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7" t="s">
        <v>135</v>
      </c>
      <c r="AU680" s="247" t="s">
        <v>86</v>
      </c>
      <c r="AV680" s="13" t="s">
        <v>84</v>
      </c>
      <c r="AW680" s="13" t="s">
        <v>32</v>
      </c>
      <c r="AX680" s="13" t="s">
        <v>76</v>
      </c>
      <c r="AY680" s="247" t="s">
        <v>124</v>
      </c>
    </row>
    <row r="681" s="13" customFormat="1">
      <c r="A681" s="13"/>
      <c r="B681" s="237"/>
      <c r="C681" s="238"/>
      <c r="D681" s="239" t="s">
        <v>135</v>
      </c>
      <c r="E681" s="240" t="s">
        <v>1</v>
      </c>
      <c r="F681" s="241" t="s">
        <v>137</v>
      </c>
      <c r="G681" s="238"/>
      <c r="H681" s="240" t="s">
        <v>1</v>
      </c>
      <c r="I681" s="242"/>
      <c r="J681" s="238"/>
      <c r="K681" s="238"/>
      <c r="L681" s="243"/>
      <c r="M681" s="244"/>
      <c r="N681" s="245"/>
      <c r="O681" s="245"/>
      <c r="P681" s="245"/>
      <c r="Q681" s="245"/>
      <c r="R681" s="245"/>
      <c r="S681" s="245"/>
      <c r="T681" s="24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7" t="s">
        <v>135</v>
      </c>
      <c r="AU681" s="247" t="s">
        <v>86</v>
      </c>
      <c r="AV681" s="13" t="s">
        <v>84</v>
      </c>
      <c r="AW681" s="13" t="s">
        <v>32</v>
      </c>
      <c r="AX681" s="13" t="s">
        <v>76</v>
      </c>
      <c r="AY681" s="247" t="s">
        <v>124</v>
      </c>
    </row>
    <row r="682" s="13" customFormat="1">
      <c r="A682" s="13"/>
      <c r="B682" s="237"/>
      <c r="C682" s="238"/>
      <c r="D682" s="239" t="s">
        <v>135</v>
      </c>
      <c r="E682" s="240" t="s">
        <v>1</v>
      </c>
      <c r="F682" s="241" t="s">
        <v>138</v>
      </c>
      <c r="G682" s="238"/>
      <c r="H682" s="240" t="s">
        <v>1</v>
      </c>
      <c r="I682" s="242"/>
      <c r="J682" s="238"/>
      <c r="K682" s="238"/>
      <c r="L682" s="243"/>
      <c r="M682" s="244"/>
      <c r="N682" s="245"/>
      <c r="O682" s="245"/>
      <c r="P682" s="245"/>
      <c r="Q682" s="245"/>
      <c r="R682" s="245"/>
      <c r="S682" s="245"/>
      <c r="T682" s="24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7" t="s">
        <v>135</v>
      </c>
      <c r="AU682" s="247" t="s">
        <v>86</v>
      </c>
      <c r="AV682" s="13" t="s">
        <v>84</v>
      </c>
      <c r="AW682" s="13" t="s">
        <v>32</v>
      </c>
      <c r="AX682" s="13" t="s">
        <v>76</v>
      </c>
      <c r="AY682" s="247" t="s">
        <v>124</v>
      </c>
    </row>
    <row r="683" s="14" customFormat="1">
      <c r="A683" s="14"/>
      <c r="B683" s="248"/>
      <c r="C683" s="249"/>
      <c r="D683" s="239" t="s">
        <v>135</v>
      </c>
      <c r="E683" s="250" t="s">
        <v>1</v>
      </c>
      <c r="F683" s="251" t="s">
        <v>584</v>
      </c>
      <c r="G683" s="249"/>
      <c r="H683" s="252">
        <v>1</v>
      </c>
      <c r="I683" s="253"/>
      <c r="J683" s="249"/>
      <c r="K683" s="249"/>
      <c r="L683" s="254"/>
      <c r="M683" s="255"/>
      <c r="N683" s="256"/>
      <c r="O683" s="256"/>
      <c r="P683" s="256"/>
      <c r="Q683" s="256"/>
      <c r="R683" s="256"/>
      <c r="S683" s="256"/>
      <c r="T683" s="257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8" t="s">
        <v>135</v>
      </c>
      <c r="AU683" s="258" t="s">
        <v>86</v>
      </c>
      <c r="AV683" s="14" t="s">
        <v>86</v>
      </c>
      <c r="AW683" s="14" t="s">
        <v>32</v>
      </c>
      <c r="AX683" s="14" t="s">
        <v>76</v>
      </c>
      <c r="AY683" s="258" t="s">
        <v>124</v>
      </c>
    </row>
    <row r="684" s="14" customFormat="1">
      <c r="A684" s="14"/>
      <c r="B684" s="248"/>
      <c r="C684" s="249"/>
      <c r="D684" s="239" t="s">
        <v>135</v>
      </c>
      <c r="E684" s="250" t="s">
        <v>1</v>
      </c>
      <c r="F684" s="251" t="s">
        <v>585</v>
      </c>
      <c r="G684" s="249"/>
      <c r="H684" s="252">
        <v>1</v>
      </c>
      <c r="I684" s="253"/>
      <c r="J684" s="249"/>
      <c r="K684" s="249"/>
      <c r="L684" s="254"/>
      <c r="M684" s="255"/>
      <c r="N684" s="256"/>
      <c r="O684" s="256"/>
      <c r="P684" s="256"/>
      <c r="Q684" s="256"/>
      <c r="R684" s="256"/>
      <c r="S684" s="256"/>
      <c r="T684" s="257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8" t="s">
        <v>135</v>
      </c>
      <c r="AU684" s="258" t="s">
        <v>86</v>
      </c>
      <c r="AV684" s="14" t="s">
        <v>86</v>
      </c>
      <c r="AW684" s="14" t="s">
        <v>32</v>
      </c>
      <c r="AX684" s="14" t="s">
        <v>76</v>
      </c>
      <c r="AY684" s="258" t="s">
        <v>124</v>
      </c>
    </row>
    <row r="685" s="15" customFormat="1">
      <c r="A685" s="15"/>
      <c r="B685" s="259"/>
      <c r="C685" s="260"/>
      <c r="D685" s="239" t="s">
        <v>135</v>
      </c>
      <c r="E685" s="261" t="s">
        <v>1</v>
      </c>
      <c r="F685" s="262" t="s">
        <v>140</v>
      </c>
      <c r="G685" s="260"/>
      <c r="H685" s="263">
        <v>2</v>
      </c>
      <c r="I685" s="264"/>
      <c r="J685" s="260"/>
      <c r="K685" s="260"/>
      <c r="L685" s="265"/>
      <c r="M685" s="266"/>
      <c r="N685" s="267"/>
      <c r="O685" s="267"/>
      <c r="P685" s="267"/>
      <c r="Q685" s="267"/>
      <c r="R685" s="267"/>
      <c r="S685" s="267"/>
      <c r="T685" s="268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9" t="s">
        <v>135</v>
      </c>
      <c r="AU685" s="269" t="s">
        <v>86</v>
      </c>
      <c r="AV685" s="15" t="s">
        <v>131</v>
      </c>
      <c r="AW685" s="15" t="s">
        <v>32</v>
      </c>
      <c r="AX685" s="15" t="s">
        <v>84</v>
      </c>
      <c r="AY685" s="269" t="s">
        <v>124</v>
      </c>
    </row>
    <row r="686" s="2" customFormat="1" ht="36" customHeight="1">
      <c r="A686" s="39"/>
      <c r="B686" s="40"/>
      <c r="C686" s="219" t="s">
        <v>601</v>
      </c>
      <c r="D686" s="219" t="s">
        <v>126</v>
      </c>
      <c r="E686" s="220" t="s">
        <v>602</v>
      </c>
      <c r="F686" s="221" t="s">
        <v>603</v>
      </c>
      <c r="G686" s="222" t="s">
        <v>461</v>
      </c>
      <c r="H686" s="223">
        <v>2</v>
      </c>
      <c r="I686" s="224"/>
      <c r="J686" s="225">
        <f>ROUND(I686*H686,2)</f>
        <v>0</v>
      </c>
      <c r="K686" s="221" t="s">
        <v>371</v>
      </c>
      <c r="L686" s="45"/>
      <c r="M686" s="226" t="s">
        <v>1</v>
      </c>
      <c r="N686" s="227" t="s">
        <v>41</v>
      </c>
      <c r="O686" s="92"/>
      <c r="P686" s="228">
        <f>O686*H686</f>
        <v>0</v>
      </c>
      <c r="Q686" s="228">
        <v>0.037249999999999998</v>
      </c>
      <c r="R686" s="228">
        <f>Q686*H686</f>
        <v>0.074499999999999997</v>
      </c>
      <c r="S686" s="228">
        <v>0</v>
      </c>
      <c r="T686" s="229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0" t="s">
        <v>131</v>
      </c>
      <c r="AT686" s="230" t="s">
        <v>126</v>
      </c>
      <c r="AU686" s="230" t="s">
        <v>86</v>
      </c>
      <c r="AY686" s="18" t="s">
        <v>124</v>
      </c>
      <c r="BE686" s="231">
        <f>IF(N686="základní",J686,0)</f>
        <v>0</v>
      </c>
      <c r="BF686" s="231">
        <f>IF(N686="snížená",J686,0)</f>
        <v>0</v>
      </c>
      <c r="BG686" s="231">
        <f>IF(N686="zákl. přenesená",J686,0)</f>
        <v>0</v>
      </c>
      <c r="BH686" s="231">
        <f>IF(N686="sníž. přenesená",J686,0)</f>
        <v>0</v>
      </c>
      <c r="BI686" s="231">
        <f>IF(N686="nulová",J686,0)</f>
        <v>0</v>
      </c>
      <c r="BJ686" s="18" t="s">
        <v>84</v>
      </c>
      <c r="BK686" s="231">
        <f>ROUND(I686*H686,2)</f>
        <v>0</v>
      </c>
      <c r="BL686" s="18" t="s">
        <v>131</v>
      </c>
      <c r="BM686" s="230" t="s">
        <v>604</v>
      </c>
    </row>
    <row r="687" s="2" customFormat="1">
      <c r="A687" s="39"/>
      <c r="B687" s="40"/>
      <c r="C687" s="41"/>
      <c r="D687" s="232" t="s">
        <v>133</v>
      </c>
      <c r="E687" s="41"/>
      <c r="F687" s="233" t="s">
        <v>605</v>
      </c>
      <c r="G687" s="41"/>
      <c r="H687" s="41"/>
      <c r="I687" s="234"/>
      <c r="J687" s="41"/>
      <c r="K687" s="41"/>
      <c r="L687" s="45"/>
      <c r="M687" s="235"/>
      <c r="N687" s="236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133</v>
      </c>
      <c r="AU687" s="18" t="s">
        <v>86</v>
      </c>
    </row>
    <row r="688" s="13" customFormat="1">
      <c r="A688" s="13"/>
      <c r="B688" s="237"/>
      <c r="C688" s="238"/>
      <c r="D688" s="239" t="s">
        <v>135</v>
      </c>
      <c r="E688" s="240" t="s">
        <v>1</v>
      </c>
      <c r="F688" s="241" t="s">
        <v>136</v>
      </c>
      <c r="G688" s="238"/>
      <c r="H688" s="240" t="s">
        <v>1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7" t="s">
        <v>135</v>
      </c>
      <c r="AU688" s="247" t="s">
        <v>86</v>
      </c>
      <c r="AV688" s="13" t="s">
        <v>84</v>
      </c>
      <c r="AW688" s="13" t="s">
        <v>32</v>
      </c>
      <c r="AX688" s="13" t="s">
        <v>76</v>
      </c>
      <c r="AY688" s="247" t="s">
        <v>124</v>
      </c>
    </row>
    <row r="689" s="13" customFormat="1">
      <c r="A689" s="13"/>
      <c r="B689" s="237"/>
      <c r="C689" s="238"/>
      <c r="D689" s="239" t="s">
        <v>135</v>
      </c>
      <c r="E689" s="240" t="s">
        <v>1</v>
      </c>
      <c r="F689" s="241" t="s">
        <v>137</v>
      </c>
      <c r="G689" s="238"/>
      <c r="H689" s="240" t="s">
        <v>1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7" t="s">
        <v>135</v>
      </c>
      <c r="AU689" s="247" t="s">
        <v>86</v>
      </c>
      <c r="AV689" s="13" t="s">
        <v>84</v>
      </c>
      <c r="AW689" s="13" t="s">
        <v>32</v>
      </c>
      <c r="AX689" s="13" t="s">
        <v>76</v>
      </c>
      <c r="AY689" s="247" t="s">
        <v>124</v>
      </c>
    </row>
    <row r="690" s="13" customFormat="1">
      <c r="A690" s="13"/>
      <c r="B690" s="237"/>
      <c r="C690" s="238"/>
      <c r="D690" s="239" t="s">
        <v>135</v>
      </c>
      <c r="E690" s="240" t="s">
        <v>1</v>
      </c>
      <c r="F690" s="241" t="s">
        <v>138</v>
      </c>
      <c r="G690" s="238"/>
      <c r="H690" s="240" t="s">
        <v>1</v>
      </c>
      <c r="I690" s="242"/>
      <c r="J690" s="238"/>
      <c r="K690" s="238"/>
      <c r="L690" s="243"/>
      <c r="M690" s="244"/>
      <c r="N690" s="245"/>
      <c r="O690" s="245"/>
      <c r="P690" s="245"/>
      <c r="Q690" s="245"/>
      <c r="R690" s="245"/>
      <c r="S690" s="245"/>
      <c r="T690" s="24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7" t="s">
        <v>135</v>
      </c>
      <c r="AU690" s="247" t="s">
        <v>86</v>
      </c>
      <c r="AV690" s="13" t="s">
        <v>84</v>
      </c>
      <c r="AW690" s="13" t="s">
        <v>32</v>
      </c>
      <c r="AX690" s="13" t="s">
        <v>76</v>
      </c>
      <c r="AY690" s="247" t="s">
        <v>124</v>
      </c>
    </row>
    <row r="691" s="14" customFormat="1">
      <c r="A691" s="14"/>
      <c r="B691" s="248"/>
      <c r="C691" s="249"/>
      <c r="D691" s="239" t="s">
        <v>135</v>
      </c>
      <c r="E691" s="250" t="s">
        <v>1</v>
      </c>
      <c r="F691" s="251" t="s">
        <v>584</v>
      </c>
      <c r="G691" s="249"/>
      <c r="H691" s="252">
        <v>1</v>
      </c>
      <c r="I691" s="253"/>
      <c r="J691" s="249"/>
      <c r="K691" s="249"/>
      <c r="L691" s="254"/>
      <c r="M691" s="255"/>
      <c r="N691" s="256"/>
      <c r="O691" s="256"/>
      <c r="P691" s="256"/>
      <c r="Q691" s="256"/>
      <c r="R691" s="256"/>
      <c r="S691" s="256"/>
      <c r="T691" s="257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8" t="s">
        <v>135</v>
      </c>
      <c r="AU691" s="258" t="s">
        <v>86</v>
      </c>
      <c r="AV691" s="14" t="s">
        <v>86</v>
      </c>
      <c r="AW691" s="14" t="s">
        <v>32</v>
      </c>
      <c r="AX691" s="14" t="s">
        <v>76</v>
      </c>
      <c r="AY691" s="258" t="s">
        <v>124</v>
      </c>
    </row>
    <row r="692" s="14" customFormat="1">
      <c r="A692" s="14"/>
      <c r="B692" s="248"/>
      <c r="C692" s="249"/>
      <c r="D692" s="239" t="s">
        <v>135</v>
      </c>
      <c r="E692" s="250" t="s">
        <v>1</v>
      </c>
      <c r="F692" s="251" t="s">
        <v>585</v>
      </c>
      <c r="G692" s="249"/>
      <c r="H692" s="252">
        <v>1</v>
      </c>
      <c r="I692" s="253"/>
      <c r="J692" s="249"/>
      <c r="K692" s="249"/>
      <c r="L692" s="254"/>
      <c r="M692" s="255"/>
      <c r="N692" s="256"/>
      <c r="O692" s="256"/>
      <c r="P692" s="256"/>
      <c r="Q692" s="256"/>
      <c r="R692" s="256"/>
      <c r="S692" s="256"/>
      <c r="T692" s="257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8" t="s">
        <v>135</v>
      </c>
      <c r="AU692" s="258" t="s">
        <v>86</v>
      </c>
      <c r="AV692" s="14" t="s">
        <v>86</v>
      </c>
      <c r="AW692" s="14" t="s">
        <v>32</v>
      </c>
      <c r="AX692" s="14" t="s">
        <v>76</v>
      </c>
      <c r="AY692" s="258" t="s">
        <v>124</v>
      </c>
    </row>
    <row r="693" s="15" customFormat="1">
      <c r="A693" s="15"/>
      <c r="B693" s="259"/>
      <c r="C693" s="260"/>
      <c r="D693" s="239" t="s">
        <v>135</v>
      </c>
      <c r="E693" s="261" t="s">
        <v>1</v>
      </c>
      <c r="F693" s="262" t="s">
        <v>140</v>
      </c>
      <c r="G693" s="260"/>
      <c r="H693" s="263">
        <v>2</v>
      </c>
      <c r="I693" s="264"/>
      <c r="J693" s="260"/>
      <c r="K693" s="260"/>
      <c r="L693" s="265"/>
      <c r="M693" s="266"/>
      <c r="N693" s="267"/>
      <c r="O693" s="267"/>
      <c r="P693" s="267"/>
      <c r="Q693" s="267"/>
      <c r="R693" s="267"/>
      <c r="S693" s="267"/>
      <c r="T693" s="268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69" t="s">
        <v>135</v>
      </c>
      <c r="AU693" s="269" t="s">
        <v>86</v>
      </c>
      <c r="AV693" s="15" t="s">
        <v>131</v>
      </c>
      <c r="AW693" s="15" t="s">
        <v>32</v>
      </c>
      <c r="AX693" s="15" t="s">
        <v>84</v>
      </c>
      <c r="AY693" s="269" t="s">
        <v>124</v>
      </c>
    </row>
    <row r="694" s="2" customFormat="1" ht="16.5" customHeight="1">
      <c r="A694" s="39"/>
      <c r="B694" s="40"/>
      <c r="C694" s="219" t="s">
        <v>606</v>
      </c>
      <c r="D694" s="219" t="s">
        <v>126</v>
      </c>
      <c r="E694" s="220" t="s">
        <v>607</v>
      </c>
      <c r="F694" s="221" t="s">
        <v>608</v>
      </c>
      <c r="G694" s="222" t="s">
        <v>487</v>
      </c>
      <c r="H694" s="223">
        <v>22.600000000000001</v>
      </c>
      <c r="I694" s="224"/>
      <c r="J694" s="225">
        <f>ROUND(I694*H694,2)</f>
        <v>0</v>
      </c>
      <c r="K694" s="221" t="s">
        <v>371</v>
      </c>
      <c r="L694" s="45"/>
      <c r="M694" s="226" t="s">
        <v>1</v>
      </c>
      <c r="N694" s="227" t="s">
        <v>41</v>
      </c>
      <c r="O694" s="92"/>
      <c r="P694" s="228">
        <f>O694*H694</f>
        <v>0</v>
      </c>
      <c r="Q694" s="228">
        <v>0.00020000000000000001</v>
      </c>
      <c r="R694" s="228">
        <f>Q694*H694</f>
        <v>0.0045200000000000006</v>
      </c>
      <c r="S694" s="228">
        <v>0</v>
      </c>
      <c r="T694" s="229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0" t="s">
        <v>131</v>
      </c>
      <c r="AT694" s="230" t="s">
        <v>126</v>
      </c>
      <c r="AU694" s="230" t="s">
        <v>86</v>
      </c>
      <c r="AY694" s="18" t="s">
        <v>124</v>
      </c>
      <c r="BE694" s="231">
        <f>IF(N694="základní",J694,0)</f>
        <v>0</v>
      </c>
      <c r="BF694" s="231">
        <f>IF(N694="snížená",J694,0)</f>
        <v>0</v>
      </c>
      <c r="BG694" s="231">
        <f>IF(N694="zákl. přenesená",J694,0)</f>
        <v>0</v>
      </c>
      <c r="BH694" s="231">
        <f>IF(N694="sníž. přenesená",J694,0)</f>
        <v>0</v>
      </c>
      <c r="BI694" s="231">
        <f>IF(N694="nulová",J694,0)</f>
        <v>0</v>
      </c>
      <c r="BJ694" s="18" t="s">
        <v>84</v>
      </c>
      <c r="BK694" s="231">
        <f>ROUND(I694*H694,2)</f>
        <v>0</v>
      </c>
      <c r="BL694" s="18" t="s">
        <v>131</v>
      </c>
      <c r="BM694" s="230" t="s">
        <v>609</v>
      </c>
    </row>
    <row r="695" s="2" customFormat="1">
      <c r="A695" s="39"/>
      <c r="B695" s="40"/>
      <c r="C695" s="41"/>
      <c r="D695" s="232" t="s">
        <v>133</v>
      </c>
      <c r="E695" s="41"/>
      <c r="F695" s="233" t="s">
        <v>610</v>
      </c>
      <c r="G695" s="41"/>
      <c r="H695" s="41"/>
      <c r="I695" s="234"/>
      <c r="J695" s="41"/>
      <c r="K695" s="41"/>
      <c r="L695" s="45"/>
      <c r="M695" s="235"/>
      <c r="N695" s="236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133</v>
      </c>
      <c r="AU695" s="18" t="s">
        <v>86</v>
      </c>
    </row>
    <row r="696" s="13" customFormat="1">
      <c r="A696" s="13"/>
      <c r="B696" s="237"/>
      <c r="C696" s="238"/>
      <c r="D696" s="239" t="s">
        <v>135</v>
      </c>
      <c r="E696" s="240" t="s">
        <v>1</v>
      </c>
      <c r="F696" s="241" t="s">
        <v>136</v>
      </c>
      <c r="G696" s="238"/>
      <c r="H696" s="240" t="s">
        <v>1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7" t="s">
        <v>135</v>
      </c>
      <c r="AU696" s="247" t="s">
        <v>86</v>
      </c>
      <c r="AV696" s="13" t="s">
        <v>84</v>
      </c>
      <c r="AW696" s="13" t="s">
        <v>32</v>
      </c>
      <c r="AX696" s="13" t="s">
        <v>76</v>
      </c>
      <c r="AY696" s="247" t="s">
        <v>124</v>
      </c>
    </row>
    <row r="697" s="13" customFormat="1">
      <c r="A697" s="13"/>
      <c r="B697" s="237"/>
      <c r="C697" s="238"/>
      <c r="D697" s="239" t="s">
        <v>135</v>
      </c>
      <c r="E697" s="240" t="s">
        <v>1</v>
      </c>
      <c r="F697" s="241" t="s">
        <v>137</v>
      </c>
      <c r="G697" s="238"/>
      <c r="H697" s="240" t="s">
        <v>1</v>
      </c>
      <c r="I697" s="242"/>
      <c r="J697" s="238"/>
      <c r="K697" s="238"/>
      <c r="L697" s="243"/>
      <c r="M697" s="244"/>
      <c r="N697" s="245"/>
      <c r="O697" s="245"/>
      <c r="P697" s="245"/>
      <c r="Q697" s="245"/>
      <c r="R697" s="245"/>
      <c r="S697" s="245"/>
      <c r="T697" s="24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7" t="s">
        <v>135</v>
      </c>
      <c r="AU697" s="247" t="s">
        <v>86</v>
      </c>
      <c r="AV697" s="13" t="s">
        <v>84</v>
      </c>
      <c r="AW697" s="13" t="s">
        <v>32</v>
      </c>
      <c r="AX697" s="13" t="s">
        <v>76</v>
      </c>
      <c r="AY697" s="247" t="s">
        <v>124</v>
      </c>
    </row>
    <row r="698" s="13" customFormat="1">
      <c r="A698" s="13"/>
      <c r="B698" s="237"/>
      <c r="C698" s="238"/>
      <c r="D698" s="239" t="s">
        <v>135</v>
      </c>
      <c r="E698" s="240" t="s">
        <v>1</v>
      </c>
      <c r="F698" s="241" t="s">
        <v>138</v>
      </c>
      <c r="G698" s="238"/>
      <c r="H698" s="240" t="s">
        <v>1</v>
      </c>
      <c r="I698" s="242"/>
      <c r="J698" s="238"/>
      <c r="K698" s="238"/>
      <c r="L698" s="243"/>
      <c r="M698" s="244"/>
      <c r="N698" s="245"/>
      <c r="O698" s="245"/>
      <c r="P698" s="245"/>
      <c r="Q698" s="245"/>
      <c r="R698" s="245"/>
      <c r="S698" s="245"/>
      <c r="T698" s="24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7" t="s">
        <v>135</v>
      </c>
      <c r="AU698" s="247" t="s">
        <v>86</v>
      </c>
      <c r="AV698" s="13" t="s">
        <v>84</v>
      </c>
      <c r="AW698" s="13" t="s">
        <v>32</v>
      </c>
      <c r="AX698" s="13" t="s">
        <v>76</v>
      </c>
      <c r="AY698" s="247" t="s">
        <v>124</v>
      </c>
    </row>
    <row r="699" s="14" customFormat="1">
      <c r="A699" s="14"/>
      <c r="B699" s="248"/>
      <c r="C699" s="249"/>
      <c r="D699" s="239" t="s">
        <v>135</v>
      </c>
      <c r="E699" s="250" t="s">
        <v>1</v>
      </c>
      <c r="F699" s="251" t="s">
        <v>611</v>
      </c>
      <c r="G699" s="249"/>
      <c r="H699" s="252">
        <v>22.600000000000001</v>
      </c>
      <c r="I699" s="253"/>
      <c r="J699" s="249"/>
      <c r="K699" s="249"/>
      <c r="L699" s="254"/>
      <c r="M699" s="255"/>
      <c r="N699" s="256"/>
      <c r="O699" s="256"/>
      <c r="P699" s="256"/>
      <c r="Q699" s="256"/>
      <c r="R699" s="256"/>
      <c r="S699" s="256"/>
      <c r="T699" s="257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8" t="s">
        <v>135</v>
      </c>
      <c r="AU699" s="258" t="s">
        <v>86</v>
      </c>
      <c r="AV699" s="14" t="s">
        <v>86</v>
      </c>
      <c r="AW699" s="14" t="s">
        <v>32</v>
      </c>
      <c r="AX699" s="14" t="s">
        <v>76</v>
      </c>
      <c r="AY699" s="258" t="s">
        <v>124</v>
      </c>
    </row>
    <row r="700" s="15" customFormat="1">
      <c r="A700" s="15"/>
      <c r="B700" s="259"/>
      <c r="C700" s="260"/>
      <c r="D700" s="239" t="s">
        <v>135</v>
      </c>
      <c r="E700" s="261" t="s">
        <v>1</v>
      </c>
      <c r="F700" s="262" t="s">
        <v>140</v>
      </c>
      <c r="G700" s="260"/>
      <c r="H700" s="263">
        <v>22.600000000000001</v>
      </c>
      <c r="I700" s="264"/>
      <c r="J700" s="260"/>
      <c r="K700" s="260"/>
      <c r="L700" s="265"/>
      <c r="M700" s="266"/>
      <c r="N700" s="267"/>
      <c r="O700" s="267"/>
      <c r="P700" s="267"/>
      <c r="Q700" s="267"/>
      <c r="R700" s="267"/>
      <c r="S700" s="267"/>
      <c r="T700" s="268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69" t="s">
        <v>135</v>
      </c>
      <c r="AU700" s="269" t="s">
        <v>86</v>
      </c>
      <c r="AV700" s="15" t="s">
        <v>131</v>
      </c>
      <c r="AW700" s="15" t="s">
        <v>32</v>
      </c>
      <c r="AX700" s="15" t="s">
        <v>84</v>
      </c>
      <c r="AY700" s="269" t="s">
        <v>124</v>
      </c>
    </row>
    <row r="701" s="2" customFormat="1" ht="24" customHeight="1">
      <c r="A701" s="39"/>
      <c r="B701" s="40"/>
      <c r="C701" s="219" t="s">
        <v>612</v>
      </c>
      <c r="D701" s="219" t="s">
        <v>126</v>
      </c>
      <c r="E701" s="220" t="s">
        <v>613</v>
      </c>
      <c r="F701" s="221" t="s">
        <v>614</v>
      </c>
      <c r="G701" s="222" t="s">
        <v>487</v>
      </c>
      <c r="H701" s="223">
        <v>22.600000000000001</v>
      </c>
      <c r="I701" s="224"/>
      <c r="J701" s="225">
        <f>ROUND(I701*H701,2)</f>
        <v>0</v>
      </c>
      <c r="K701" s="221" t="s">
        <v>371</v>
      </c>
      <c r="L701" s="45"/>
      <c r="M701" s="226" t="s">
        <v>1</v>
      </c>
      <c r="N701" s="227" t="s">
        <v>41</v>
      </c>
      <c r="O701" s="92"/>
      <c r="P701" s="228">
        <f>O701*H701</f>
        <v>0</v>
      </c>
      <c r="Q701" s="228">
        <v>6.0000000000000002E-05</v>
      </c>
      <c r="R701" s="228">
        <f>Q701*H701</f>
        <v>0.0013560000000000002</v>
      </c>
      <c r="S701" s="228">
        <v>0</v>
      </c>
      <c r="T701" s="229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30" t="s">
        <v>131</v>
      </c>
      <c r="AT701" s="230" t="s">
        <v>126</v>
      </c>
      <c r="AU701" s="230" t="s">
        <v>86</v>
      </c>
      <c r="AY701" s="18" t="s">
        <v>124</v>
      </c>
      <c r="BE701" s="231">
        <f>IF(N701="základní",J701,0)</f>
        <v>0</v>
      </c>
      <c r="BF701" s="231">
        <f>IF(N701="snížená",J701,0)</f>
        <v>0</v>
      </c>
      <c r="BG701" s="231">
        <f>IF(N701="zákl. přenesená",J701,0)</f>
        <v>0</v>
      </c>
      <c r="BH701" s="231">
        <f>IF(N701="sníž. přenesená",J701,0)</f>
        <v>0</v>
      </c>
      <c r="BI701" s="231">
        <f>IF(N701="nulová",J701,0)</f>
        <v>0</v>
      </c>
      <c r="BJ701" s="18" t="s">
        <v>84</v>
      </c>
      <c r="BK701" s="231">
        <f>ROUND(I701*H701,2)</f>
        <v>0</v>
      </c>
      <c r="BL701" s="18" t="s">
        <v>131</v>
      </c>
      <c r="BM701" s="230" t="s">
        <v>615</v>
      </c>
    </row>
    <row r="702" s="2" customFormat="1">
      <c r="A702" s="39"/>
      <c r="B702" s="40"/>
      <c r="C702" s="41"/>
      <c r="D702" s="232" t="s">
        <v>133</v>
      </c>
      <c r="E702" s="41"/>
      <c r="F702" s="233" t="s">
        <v>616</v>
      </c>
      <c r="G702" s="41"/>
      <c r="H702" s="41"/>
      <c r="I702" s="234"/>
      <c r="J702" s="41"/>
      <c r="K702" s="41"/>
      <c r="L702" s="45"/>
      <c r="M702" s="235"/>
      <c r="N702" s="236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133</v>
      </c>
      <c r="AU702" s="18" t="s">
        <v>86</v>
      </c>
    </row>
    <row r="703" s="13" customFormat="1">
      <c r="A703" s="13"/>
      <c r="B703" s="237"/>
      <c r="C703" s="238"/>
      <c r="D703" s="239" t="s">
        <v>135</v>
      </c>
      <c r="E703" s="240" t="s">
        <v>1</v>
      </c>
      <c r="F703" s="241" t="s">
        <v>136</v>
      </c>
      <c r="G703" s="238"/>
      <c r="H703" s="240" t="s">
        <v>1</v>
      </c>
      <c r="I703" s="242"/>
      <c r="J703" s="238"/>
      <c r="K703" s="238"/>
      <c r="L703" s="243"/>
      <c r="M703" s="244"/>
      <c r="N703" s="245"/>
      <c r="O703" s="245"/>
      <c r="P703" s="245"/>
      <c r="Q703" s="245"/>
      <c r="R703" s="245"/>
      <c r="S703" s="245"/>
      <c r="T703" s="24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7" t="s">
        <v>135</v>
      </c>
      <c r="AU703" s="247" t="s">
        <v>86</v>
      </c>
      <c r="AV703" s="13" t="s">
        <v>84</v>
      </c>
      <c r="AW703" s="13" t="s">
        <v>32</v>
      </c>
      <c r="AX703" s="13" t="s">
        <v>76</v>
      </c>
      <c r="AY703" s="247" t="s">
        <v>124</v>
      </c>
    </row>
    <row r="704" s="13" customFormat="1">
      <c r="A704" s="13"/>
      <c r="B704" s="237"/>
      <c r="C704" s="238"/>
      <c r="D704" s="239" t="s">
        <v>135</v>
      </c>
      <c r="E704" s="240" t="s">
        <v>1</v>
      </c>
      <c r="F704" s="241" t="s">
        <v>137</v>
      </c>
      <c r="G704" s="238"/>
      <c r="H704" s="240" t="s">
        <v>1</v>
      </c>
      <c r="I704" s="242"/>
      <c r="J704" s="238"/>
      <c r="K704" s="238"/>
      <c r="L704" s="243"/>
      <c r="M704" s="244"/>
      <c r="N704" s="245"/>
      <c r="O704" s="245"/>
      <c r="P704" s="245"/>
      <c r="Q704" s="245"/>
      <c r="R704" s="245"/>
      <c r="S704" s="245"/>
      <c r="T704" s="24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7" t="s">
        <v>135</v>
      </c>
      <c r="AU704" s="247" t="s">
        <v>86</v>
      </c>
      <c r="AV704" s="13" t="s">
        <v>84</v>
      </c>
      <c r="AW704" s="13" t="s">
        <v>32</v>
      </c>
      <c r="AX704" s="13" t="s">
        <v>76</v>
      </c>
      <c r="AY704" s="247" t="s">
        <v>124</v>
      </c>
    </row>
    <row r="705" s="13" customFormat="1">
      <c r="A705" s="13"/>
      <c r="B705" s="237"/>
      <c r="C705" s="238"/>
      <c r="D705" s="239" t="s">
        <v>135</v>
      </c>
      <c r="E705" s="240" t="s">
        <v>1</v>
      </c>
      <c r="F705" s="241" t="s">
        <v>138</v>
      </c>
      <c r="G705" s="238"/>
      <c r="H705" s="240" t="s">
        <v>1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7" t="s">
        <v>135</v>
      </c>
      <c r="AU705" s="247" t="s">
        <v>86</v>
      </c>
      <c r="AV705" s="13" t="s">
        <v>84</v>
      </c>
      <c r="AW705" s="13" t="s">
        <v>32</v>
      </c>
      <c r="AX705" s="13" t="s">
        <v>76</v>
      </c>
      <c r="AY705" s="247" t="s">
        <v>124</v>
      </c>
    </row>
    <row r="706" s="14" customFormat="1">
      <c r="A706" s="14"/>
      <c r="B706" s="248"/>
      <c r="C706" s="249"/>
      <c r="D706" s="239" t="s">
        <v>135</v>
      </c>
      <c r="E706" s="250" t="s">
        <v>1</v>
      </c>
      <c r="F706" s="251" t="s">
        <v>611</v>
      </c>
      <c r="G706" s="249"/>
      <c r="H706" s="252">
        <v>22.600000000000001</v>
      </c>
      <c r="I706" s="253"/>
      <c r="J706" s="249"/>
      <c r="K706" s="249"/>
      <c r="L706" s="254"/>
      <c r="M706" s="255"/>
      <c r="N706" s="256"/>
      <c r="O706" s="256"/>
      <c r="P706" s="256"/>
      <c r="Q706" s="256"/>
      <c r="R706" s="256"/>
      <c r="S706" s="256"/>
      <c r="T706" s="257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8" t="s">
        <v>135</v>
      </c>
      <c r="AU706" s="258" t="s">
        <v>86</v>
      </c>
      <c r="AV706" s="14" t="s">
        <v>86</v>
      </c>
      <c r="AW706" s="14" t="s">
        <v>32</v>
      </c>
      <c r="AX706" s="14" t="s">
        <v>76</v>
      </c>
      <c r="AY706" s="258" t="s">
        <v>124</v>
      </c>
    </row>
    <row r="707" s="15" customFormat="1">
      <c r="A707" s="15"/>
      <c r="B707" s="259"/>
      <c r="C707" s="260"/>
      <c r="D707" s="239" t="s">
        <v>135</v>
      </c>
      <c r="E707" s="261" t="s">
        <v>1</v>
      </c>
      <c r="F707" s="262" t="s">
        <v>140</v>
      </c>
      <c r="G707" s="260"/>
      <c r="H707" s="263">
        <v>22.600000000000001</v>
      </c>
      <c r="I707" s="264"/>
      <c r="J707" s="260"/>
      <c r="K707" s="260"/>
      <c r="L707" s="265"/>
      <c r="M707" s="266"/>
      <c r="N707" s="267"/>
      <c r="O707" s="267"/>
      <c r="P707" s="267"/>
      <c r="Q707" s="267"/>
      <c r="R707" s="267"/>
      <c r="S707" s="267"/>
      <c r="T707" s="268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9" t="s">
        <v>135</v>
      </c>
      <c r="AU707" s="269" t="s">
        <v>86</v>
      </c>
      <c r="AV707" s="15" t="s">
        <v>131</v>
      </c>
      <c r="AW707" s="15" t="s">
        <v>32</v>
      </c>
      <c r="AX707" s="15" t="s">
        <v>84</v>
      </c>
      <c r="AY707" s="269" t="s">
        <v>124</v>
      </c>
    </row>
    <row r="708" s="12" customFormat="1" ht="22.8" customHeight="1">
      <c r="A708" s="12"/>
      <c r="B708" s="203"/>
      <c r="C708" s="204"/>
      <c r="D708" s="205" t="s">
        <v>75</v>
      </c>
      <c r="E708" s="217" t="s">
        <v>194</v>
      </c>
      <c r="F708" s="217" t="s">
        <v>617</v>
      </c>
      <c r="G708" s="204"/>
      <c r="H708" s="204"/>
      <c r="I708" s="207"/>
      <c r="J708" s="218">
        <f>BK708</f>
        <v>0</v>
      </c>
      <c r="K708" s="204"/>
      <c r="L708" s="209"/>
      <c r="M708" s="210"/>
      <c r="N708" s="211"/>
      <c r="O708" s="211"/>
      <c r="P708" s="212">
        <f>SUM(P709:P732)</f>
        <v>0</v>
      </c>
      <c r="Q708" s="211"/>
      <c r="R708" s="212">
        <f>SUM(R709:R732)</f>
        <v>0.00087839999999999988</v>
      </c>
      <c r="S708" s="211"/>
      <c r="T708" s="213">
        <f>SUM(T709:T732)</f>
        <v>0.020160000000000001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214" t="s">
        <v>84</v>
      </c>
      <c r="AT708" s="215" t="s">
        <v>75</v>
      </c>
      <c r="AU708" s="215" t="s">
        <v>84</v>
      </c>
      <c r="AY708" s="214" t="s">
        <v>124</v>
      </c>
      <c r="BK708" s="216">
        <f>SUM(BK709:BK732)</f>
        <v>0</v>
      </c>
    </row>
    <row r="709" s="2" customFormat="1" ht="26.4" customHeight="1">
      <c r="A709" s="39"/>
      <c r="B709" s="40"/>
      <c r="C709" s="219" t="s">
        <v>618</v>
      </c>
      <c r="D709" s="219" t="s">
        <v>126</v>
      </c>
      <c r="E709" s="220" t="s">
        <v>619</v>
      </c>
      <c r="F709" s="221" t="s">
        <v>620</v>
      </c>
      <c r="G709" s="222" t="s">
        <v>129</v>
      </c>
      <c r="H709" s="223">
        <v>45</v>
      </c>
      <c r="I709" s="224"/>
      <c r="J709" s="225">
        <f>ROUND(I709*H709,2)</f>
        <v>0</v>
      </c>
      <c r="K709" s="221" t="s">
        <v>130</v>
      </c>
      <c r="L709" s="45"/>
      <c r="M709" s="226" t="s">
        <v>1</v>
      </c>
      <c r="N709" s="227" t="s">
        <v>41</v>
      </c>
      <c r="O709" s="92"/>
      <c r="P709" s="228">
        <f>O709*H709</f>
        <v>0</v>
      </c>
      <c r="Q709" s="228">
        <v>0</v>
      </c>
      <c r="R709" s="228">
        <f>Q709*H709</f>
        <v>0</v>
      </c>
      <c r="S709" s="228">
        <v>0</v>
      </c>
      <c r="T709" s="229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0" t="s">
        <v>131</v>
      </c>
      <c r="AT709" s="230" t="s">
        <v>126</v>
      </c>
      <c r="AU709" s="230" t="s">
        <v>86</v>
      </c>
      <c r="AY709" s="18" t="s">
        <v>124</v>
      </c>
      <c r="BE709" s="231">
        <f>IF(N709="základní",J709,0)</f>
        <v>0</v>
      </c>
      <c r="BF709" s="231">
        <f>IF(N709="snížená",J709,0)</f>
        <v>0</v>
      </c>
      <c r="BG709" s="231">
        <f>IF(N709="zákl. přenesená",J709,0)</f>
        <v>0</v>
      </c>
      <c r="BH709" s="231">
        <f>IF(N709="sníž. přenesená",J709,0)</f>
        <v>0</v>
      </c>
      <c r="BI709" s="231">
        <f>IF(N709="nulová",J709,0)</f>
        <v>0</v>
      </c>
      <c r="BJ709" s="18" t="s">
        <v>84</v>
      </c>
      <c r="BK709" s="231">
        <f>ROUND(I709*H709,2)</f>
        <v>0</v>
      </c>
      <c r="BL709" s="18" t="s">
        <v>131</v>
      </c>
      <c r="BM709" s="230" t="s">
        <v>621</v>
      </c>
    </row>
    <row r="710" s="2" customFormat="1">
      <c r="A710" s="39"/>
      <c r="B710" s="40"/>
      <c r="C710" s="41"/>
      <c r="D710" s="232" t="s">
        <v>133</v>
      </c>
      <c r="E710" s="41"/>
      <c r="F710" s="233" t="s">
        <v>622</v>
      </c>
      <c r="G710" s="41"/>
      <c r="H710" s="41"/>
      <c r="I710" s="234"/>
      <c r="J710" s="41"/>
      <c r="K710" s="41"/>
      <c r="L710" s="45"/>
      <c r="M710" s="235"/>
      <c r="N710" s="236"/>
      <c r="O710" s="92"/>
      <c r="P710" s="92"/>
      <c r="Q710" s="92"/>
      <c r="R710" s="92"/>
      <c r="S710" s="92"/>
      <c r="T710" s="93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T710" s="18" t="s">
        <v>133</v>
      </c>
      <c r="AU710" s="18" t="s">
        <v>86</v>
      </c>
    </row>
    <row r="711" s="13" customFormat="1">
      <c r="A711" s="13"/>
      <c r="B711" s="237"/>
      <c r="C711" s="238"/>
      <c r="D711" s="239" t="s">
        <v>135</v>
      </c>
      <c r="E711" s="240" t="s">
        <v>1</v>
      </c>
      <c r="F711" s="241" t="s">
        <v>136</v>
      </c>
      <c r="G711" s="238"/>
      <c r="H711" s="240" t="s">
        <v>1</v>
      </c>
      <c r="I711" s="242"/>
      <c r="J711" s="238"/>
      <c r="K711" s="238"/>
      <c r="L711" s="243"/>
      <c r="M711" s="244"/>
      <c r="N711" s="245"/>
      <c r="O711" s="245"/>
      <c r="P711" s="245"/>
      <c r="Q711" s="245"/>
      <c r="R711" s="245"/>
      <c r="S711" s="245"/>
      <c r="T711" s="24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7" t="s">
        <v>135</v>
      </c>
      <c r="AU711" s="247" t="s">
        <v>86</v>
      </c>
      <c r="AV711" s="13" t="s">
        <v>84</v>
      </c>
      <c r="AW711" s="13" t="s">
        <v>32</v>
      </c>
      <c r="AX711" s="13" t="s">
        <v>76</v>
      </c>
      <c r="AY711" s="247" t="s">
        <v>124</v>
      </c>
    </row>
    <row r="712" s="13" customFormat="1">
      <c r="A712" s="13"/>
      <c r="B712" s="237"/>
      <c r="C712" s="238"/>
      <c r="D712" s="239" t="s">
        <v>135</v>
      </c>
      <c r="E712" s="240" t="s">
        <v>1</v>
      </c>
      <c r="F712" s="241" t="s">
        <v>137</v>
      </c>
      <c r="G712" s="238"/>
      <c r="H712" s="240" t="s">
        <v>1</v>
      </c>
      <c r="I712" s="242"/>
      <c r="J712" s="238"/>
      <c r="K712" s="238"/>
      <c r="L712" s="243"/>
      <c r="M712" s="244"/>
      <c r="N712" s="245"/>
      <c r="O712" s="245"/>
      <c r="P712" s="245"/>
      <c r="Q712" s="245"/>
      <c r="R712" s="245"/>
      <c r="S712" s="245"/>
      <c r="T712" s="24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7" t="s">
        <v>135</v>
      </c>
      <c r="AU712" s="247" t="s">
        <v>86</v>
      </c>
      <c r="AV712" s="13" t="s">
        <v>84</v>
      </c>
      <c r="AW712" s="13" t="s">
        <v>32</v>
      </c>
      <c r="AX712" s="13" t="s">
        <v>76</v>
      </c>
      <c r="AY712" s="247" t="s">
        <v>124</v>
      </c>
    </row>
    <row r="713" s="13" customFormat="1">
      <c r="A713" s="13"/>
      <c r="B713" s="237"/>
      <c r="C713" s="238"/>
      <c r="D713" s="239" t="s">
        <v>135</v>
      </c>
      <c r="E713" s="240" t="s">
        <v>1</v>
      </c>
      <c r="F713" s="241" t="s">
        <v>138</v>
      </c>
      <c r="G713" s="238"/>
      <c r="H713" s="240" t="s">
        <v>1</v>
      </c>
      <c r="I713" s="242"/>
      <c r="J713" s="238"/>
      <c r="K713" s="238"/>
      <c r="L713" s="243"/>
      <c r="M713" s="244"/>
      <c r="N713" s="245"/>
      <c r="O713" s="245"/>
      <c r="P713" s="245"/>
      <c r="Q713" s="245"/>
      <c r="R713" s="245"/>
      <c r="S713" s="245"/>
      <c r="T713" s="24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7" t="s">
        <v>135</v>
      </c>
      <c r="AU713" s="247" t="s">
        <v>86</v>
      </c>
      <c r="AV713" s="13" t="s">
        <v>84</v>
      </c>
      <c r="AW713" s="13" t="s">
        <v>32</v>
      </c>
      <c r="AX713" s="13" t="s">
        <v>76</v>
      </c>
      <c r="AY713" s="247" t="s">
        <v>124</v>
      </c>
    </row>
    <row r="714" s="14" customFormat="1">
      <c r="A714" s="14"/>
      <c r="B714" s="248"/>
      <c r="C714" s="249"/>
      <c r="D714" s="239" t="s">
        <v>135</v>
      </c>
      <c r="E714" s="250" t="s">
        <v>1</v>
      </c>
      <c r="F714" s="251" t="s">
        <v>623</v>
      </c>
      <c r="G714" s="249"/>
      <c r="H714" s="252">
        <v>45</v>
      </c>
      <c r="I714" s="253"/>
      <c r="J714" s="249"/>
      <c r="K714" s="249"/>
      <c r="L714" s="254"/>
      <c r="M714" s="255"/>
      <c r="N714" s="256"/>
      <c r="O714" s="256"/>
      <c r="P714" s="256"/>
      <c r="Q714" s="256"/>
      <c r="R714" s="256"/>
      <c r="S714" s="256"/>
      <c r="T714" s="257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8" t="s">
        <v>135</v>
      </c>
      <c r="AU714" s="258" t="s">
        <v>86</v>
      </c>
      <c r="AV714" s="14" t="s">
        <v>86</v>
      </c>
      <c r="AW714" s="14" t="s">
        <v>32</v>
      </c>
      <c r="AX714" s="14" t="s">
        <v>76</v>
      </c>
      <c r="AY714" s="258" t="s">
        <v>124</v>
      </c>
    </row>
    <row r="715" s="15" customFormat="1">
      <c r="A715" s="15"/>
      <c r="B715" s="259"/>
      <c r="C715" s="260"/>
      <c r="D715" s="239" t="s">
        <v>135</v>
      </c>
      <c r="E715" s="261" t="s">
        <v>1</v>
      </c>
      <c r="F715" s="262" t="s">
        <v>140</v>
      </c>
      <c r="G715" s="260"/>
      <c r="H715" s="263">
        <v>45</v>
      </c>
      <c r="I715" s="264"/>
      <c r="J715" s="260"/>
      <c r="K715" s="260"/>
      <c r="L715" s="265"/>
      <c r="M715" s="266"/>
      <c r="N715" s="267"/>
      <c r="O715" s="267"/>
      <c r="P715" s="267"/>
      <c r="Q715" s="267"/>
      <c r="R715" s="267"/>
      <c r="S715" s="267"/>
      <c r="T715" s="268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69" t="s">
        <v>135</v>
      </c>
      <c r="AU715" s="269" t="s">
        <v>86</v>
      </c>
      <c r="AV715" s="15" t="s">
        <v>131</v>
      </c>
      <c r="AW715" s="15" t="s">
        <v>32</v>
      </c>
      <c r="AX715" s="15" t="s">
        <v>84</v>
      </c>
      <c r="AY715" s="269" t="s">
        <v>124</v>
      </c>
    </row>
    <row r="716" s="2" customFormat="1" ht="16.5" customHeight="1">
      <c r="A716" s="39"/>
      <c r="B716" s="40"/>
      <c r="C716" s="219" t="s">
        <v>624</v>
      </c>
      <c r="D716" s="219" t="s">
        <v>126</v>
      </c>
      <c r="E716" s="220" t="s">
        <v>625</v>
      </c>
      <c r="F716" s="221" t="s">
        <v>626</v>
      </c>
      <c r="G716" s="222" t="s">
        <v>145</v>
      </c>
      <c r="H716" s="223">
        <v>18</v>
      </c>
      <c r="I716" s="224"/>
      <c r="J716" s="225">
        <f>ROUND(I716*H716,2)</f>
        <v>0</v>
      </c>
      <c r="K716" s="221" t="s">
        <v>1</v>
      </c>
      <c r="L716" s="45"/>
      <c r="M716" s="226" t="s">
        <v>1</v>
      </c>
      <c r="N716" s="227" t="s">
        <v>41</v>
      </c>
      <c r="O716" s="92"/>
      <c r="P716" s="228">
        <f>O716*H716</f>
        <v>0</v>
      </c>
      <c r="Q716" s="228">
        <v>0</v>
      </c>
      <c r="R716" s="228">
        <f>Q716*H716</f>
        <v>0</v>
      </c>
      <c r="S716" s="228">
        <v>0</v>
      </c>
      <c r="T716" s="229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30" t="s">
        <v>131</v>
      </c>
      <c r="AT716" s="230" t="s">
        <v>126</v>
      </c>
      <c r="AU716" s="230" t="s">
        <v>86</v>
      </c>
      <c r="AY716" s="18" t="s">
        <v>124</v>
      </c>
      <c r="BE716" s="231">
        <f>IF(N716="základní",J716,0)</f>
        <v>0</v>
      </c>
      <c r="BF716" s="231">
        <f>IF(N716="snížená",J716,0)</f>
        <v>0</v>
      </c>
      <c r="BG716" s="231">
        <f>IF(N716="zákl. přenesená",J716,0)</f>
        <v>0</v>
      </c>
      <c r="BH716" s="231">
        <f>IF(N716="sníž. přenesená",J716,0)</f>
        <v>0</v>
      </c>
      <c r="BI716" s="231">
        <f>IF(N716="nulová",J716,0)</f>
        <v>0</v>
      </c>
      <c r="BJ716" s="18" t="s">
        <v>84</v>
      </c>
      <c r="BK716" s="231">
        <f>ROUND(I716*H716,2)</f>
        <v>0</v>
      </c>
      <c r="BL716" s="18" t="s">
        <v>131</v>
      </c>
      <c r="BM716" s="230" t="s">
        <v>627</v>
      </c>
    </row>
    <row r="717" s="13" customFormat="1">
      <c r="A717" s="13"/>
      <c r="B717" s="237"/>
      <c r="C717" s="238"/>
      <c r="D717" s="239" t="s">
        <v>135</v>
      </c>
      <c r="E717" s="240" t="s">
        <v>1</v>
      </c>
      <c r="F717" s="241" t="s">
        <v>136</v>
      </c>
      <c r="G717" s="238"/>
      <c r="H717" s="240" t="s">
        <v>1</v>
      </c>
      <c r="I717" s="242"/>
      <c r="J717" s="238"/>
      <c r="K717" s="238"/>
      <c r="L717" s="243"/>
      <c r="M717" s="244"/>
      <c r="N717" s="245"/>
      <c r="O717" s="245"/>
      <c r="P717" s="245"/>
      <c r="Q717" s="245"/>
      <c r="R717" s="245"/>
      <c r="S717" s="245"/>
      <c r="T717" s="24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7" t="s">
        <v>135</v>
      </c>
      <c r="AU717" s="247" t="s">
        <v>86</v>
      </c>
      <c r="AV717" s="13" t="s">
        <v>84</v>
      </c>
      <c r="AW717" s="13" t="s">
        <v>32</v>
      </c>
      <c r="AX717" s="13" t="s">
        <v>76</v>
      </c>
      <c r="AY717" s="247" t="s">
        <v>124</v>
      </c>
    </row>
    <row r="718" s="13" customFormat="1">
      <c r="A718" s="13"/>
      <c r="B718" s="237"/>
      <c r="C718" s="238"/>
      <c r="D718" s="239" t="s">
        <v>135</v>
      </c>
      <c r="E718" s="240" t="s">
        <v>1</v>
      </c>
      <c r="F718" s="241" t="s">
        <v>137</v>
      </c>
      <c r="G718" s="238"/>
      <c r="H718" s="240" t="s">
        <v>1</v>
      </c>
      <c r="I718" s="242"/>
      <c r="J718" s="238"/>
      <c r="K718" s="238"/>
      <c r="L718" s="243"/>
      <c r="M718" s="244"/>
      <c r="N718" s="245"/>
      <c r="O718" s="245"/>
      <c r="P718" s="245"/>
      <c r="Q718" s="245"/>
      <c r="R718" s="245"/>
      <c r="S718" s="245"/>
      <c r="T718" s="24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7" t="s">
        <v>135</v>
      </c>
      <c r="AU718" s="247" t="s">
        <v>86</v>
      </c>
      <c r="AV718" s="13" t="s">
        <v>84</v>
      </c>
      <c r="AW718" s="13" t="s">
        <v>32</v>
      </c>
      <c r="AX718" s="13" t="s">
        <v>76</v>
      </c>
      <c r="AY718" s="247" t="s">
        <v>124</v>
      </c>
    </row>
    <row r="719" s="13" customFormat="1">
      <c r="A719" s="13"/>
      <c r="B719" s="237"/>
      <c r="C719" s="238"/>
      <c r="D719" s="239" t="s">
        <v>135</v>
      </c>
      <c r="E719" s="240" t="s">
        <v>1</v>
      </c>
      <c r="F719" s="241" t="s">
        <v>138</v>
      </c>
      <c r="G719" s="238"/>
      <c r="H719" s="240" t="s">
        <v>1</v>
      </c>
      <c r="I719" s="242"/>
      <c r="J719" s="238"/>
      <c r="K719" s="238"/>
      <c r="L719" s="243"/>
      <c r="M719" s="244"/>
      <c r="N719" s="245"/>
      <c r="O719" s="245"/>
      <c r="P719" s="245"/>
      <c r="Q719" s="245"/>
      <c r="R719" s="245"/>
      <c r="S719" s="245"/>
      <c r="T719" s="24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7" t="s">
        <v>135</v>
      </c>
      <c r="AU719" s="247" t="s">
        <v>86</v>
      </c>
      <c r="AV719" s="13" t="s">
        <v>84</v>
      </c>
      <c r="AW719" s="13" t="s">
        <v>32</v>
      </c>
      <c r="AX719" s="13" t="s">
        <v>76</v>
      </c>
      <c r="AY719" s="247" t="s">
        <v>124</v>
      </c>
    </row>
    <row r="720" s="13" customFormat="1">
      <c r="A720" s="13"/>
      <c r="B720" s="237"/>
      <c r="C720" s="238"/>
      <c r="D720" s="239" t="s">
        <v>135</v>
      </c>
      <c r="E720" s="240" t="s">
        <v>1</v>
      </c>
      <c r="F720" s="241" t="s">
        <v>628</v>
      </c>
      <c r="G720" s="238"/>
      <c r="H720" s="240" t="s">
        <v>1</v>
      </c>
      <c r="I720" s="242"/>
      <c r="J720" s="238"/>
      <c r="K720" s="238"/>
      <c r="L720" s="243"/>
      <c r="M720" s="244"/>
      <c r="N720" s="245"/>
      <c r="O720" s="245"/>
      <c r="P720" s="245"/>
      <c r="Q720" s="245"/>
      <c r="R720" s="245"/>
      <c r="S720" s="245"/>
      <c r="T720" s="24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7" t="s">
        <v>135</v>
      </c>
      <c r="AU720" s="247" t="s">
        <v>86</v>
      </c>
      <c r="AV720" s="13" t="s">
        <v>84</v>
      </c>
      <c r="AW720" s="13" t="s">
        <v>32</v>
      </c>
      <c r="AX720" s="13" t="s">
        <v>76</v>
      </c>
      <c r="AY720" s="247" t="s">
        <v>124</v>
      </c>
    </row>
    <row r="721" s="13" customFormat="1">
      <c r="A721" s="13"/>
      <c r="B721" s="237"/>
      <c r="C721" s="238"/>
      <c r="D721" s="239" t="s">
        <v>135</v>
      </c>
      <c r="E721" s="240" t="s">
        <v>1</v>
      </c>
      <c r="F721" s="241" t="s">
        <v>629</v>
      </c>
      <c r="G721" s="238"/>
      <c r="H721" s="240" t="s">
        <v>1</v>
      </c>
      <c r="I721" s="242"/>
      <c r="J721" s="238"/>
      <c r="K721" s="238"/>
      <c r="L721" s="243"/>
      <c r="M721" s="244"/>
      <c r="N721" s="245"/>
      <c r="O721" s="245"/>
      <c r="P721" s="245"/>
      <c r="Q721" s="245"/>
      <c r="R721" s="245"/>
      <c r="S721" s="245"/>
      <c r="T721" s="24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7" t="s">
        <v>135</v>
      </c>
      <c r="AU721" s="247" t="s">
        <v>86</v>
      </c>
      <c r="AV721" s="13" t="s">
        <v>84</v>
      </c>
      <c r="AW721" s="13" t="s">
        <v>32</v>
      </c>
      <c r="AX721" s="13" t="s">
        <v>76</v>
      </c>
      <c r="AY721" s="247" t="s">
        <v>124</v>
      </c>
    </row>
    <row r="722" s="13" customFormat="1">
      <c r="A722" s="13"/>
      <c r="B722" s="237"/>
      <c r="C722" s="238"/>
      <c r="D722" s="239" t="s">
        <v>135</v>
      </c>
      <c r="E722" s="240" t="s">
        <v>1</v>
      </c>
      <c r="F722" s="241" t="s">
        <v>630</v>
      </c>
      <c r="G722" s="238"/>
      <c r="H722" s="240" t="s">
        <v>1</v>
      </c>
      <c r="I722" s="242"/>
      <c r="J722" s="238"/>
      <c r="K722" s="238"/>
      <c r="L722" s="243"/>
      <c r="M722" s="244"/>
      <c r="N722" s="245"/>
      <c r="O722" s="245"/>
      <c r="P722" s="245"/>
      <c r="Q722" s="245"/>
      <c r="R722" s="245"/>
      <c r="S722" s="245"/>
      <c r="T722" s="24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7" t="s">
        <v>135</v>
      </c>
      <c r="AU722" s="247" t="s">
        <v>86</v>
      </c>
      <c r="AV722" s="13" t="s">
        <v>84</v>
      </c>
      <c r="AW722" s="13" t="s">
        <v>32</v>
      </c>
      <c r="AX722" s="13" t="s">
        <v>76</v>
      </c>
      <c r="AY722" s="247" t="s">
        <v>124</v>
      </c>
    </row>
    <row r="723" s="13" customFormat="1">
      <c r="A723" s="13"/>
      <c r="B723" s="237"/>
      <c r="C723" s="238"/>
      <c r="D723" s="239" t="s">
        <v>135</v>
      </c>
      <c r="E723" s="240" t="s">
        <v>1</v>
      </c>
      <c r="F723" s="241" t="s">
        <v>138</v>
      </c>
      <c r="G723" s="238"/>
      <c r="H723" s="240" t="s">
        <v>1</v>
      </c>
      <c r="I723" s="242"/>
      <c r="J723" s="238"/>
      <c r="K723" s="238"/>
      <c r="L723" s="243"/>
      <c r="M723" s="244"/>
      <c r="N723" s="245"/>
      <c r="O723" s="245"/>
      <c r="P723" s="245"/>
      <c r="Q723" s="245"/>
      <c r="R723" s="245"/>
      <c r="S723" s="245"/>
      <c r="T723" s="24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7" t="s">
        <v>135</v>
      </c>
      <c r="AU723" s="247" t="s">
        <v>86</v>
      </c>
      <c r="AV723" s="13" t="s">
        <v>84</v>
      </c>
      <c r="AW723" s="13" t="s">
        <v>32</v>
      </c>
      <c r="AX723" s="13" t="s">
        <v>76</v>
      </c>
      <c r="AY723" s="247" t="s">
        <v>124</v>
      </c>
    </row>
    <row r="724" s="14" customFormat="1">
      <c r="A724" s="14"/>
      <c r="B724" s="248"/>
      <c r="C724" s="249"/>
      <c r="D724" s="239" t="s">
        <v>135</v>
      </c>
      <c r="E724" s="250" t="s">
        <v>1</v>
      </c>
      <c r="F724" s="251" t="s">
        <v>631</v>
      </c>
      <c r="G724" s="249"/>
      <c r="H724" s="252">
        <v>18</v>
      </c>
      <c r="I724" s="253"/>
      <c r="J724" s="249"/>
      <c r="K724" s="249"/>
      <c r="L724" s="254"/>
      <c r="M724" s="255"/>
      <c r="N724" s="256"/>
      <c r="O724" s="256"/>
      <c r="P724" s="256"/>
      <c r="Q724" s="256"/>
      <c r="R724" s="256"/>
      <c r="S724" s="256"/>
      <c r="T724" s="25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8" t="s">
        <v>135</v>
      </c>
      <c r="AU724" s="258" t="s">
        <v>86</v>
      </c>
      <c r="AV724" s="14" t="s">
        <v>86</v>
      </c>
      <c r="AW724" s="14" t="s">
        <v>32</v>
      </c>
      <c r="AX724" s="14" t="s">
        <v>76</v>
      </c>
      <c r="AY724" s="258" t="s">
        <v>124</v>
      </c>
    </row>
    <row r="725" s="15" customFormat="1">
      <c r="A725" s="15"/>
      <c r="B725" s="259"/>
      <c r="C725" s="260"/>
      <c r="D725" s="239" t="s">
        <v>135</v>
      </c>
      <c r="E725" s="261" t="s">
        <v>1</v>
      </c>
      <c r="F725" s="262" t="s">
        <v>140</v>
      </c>
      <c r="G725" s="260"/>
      <c r="H725" s="263">
        <v>18</v>
      </c>
      <c r="I725" s="264"/>
      <c r="J725" s="260"/>
      <c r="K725" s="260"/>
      <c r="L725" s="265"/>
      <c r="M725" s="266"/>
      <c r="N725" s="267"/>
      <c r="O725" s="267"/>
      <c r="P725" s="267"/>
      <c r="Q725" s="267"/>
      <c r="R725" s="267"/>
      <c r="S725" s="267"/>
      <c r="T725" s="268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9" t="s">
        <v>135</v>
      </c>
      <c r="AU725" s="269" t="s">
        <v>86</v>
      </c>
      <c r="AV725" s="15" t="s">
        <v>131</v>
      </c>
      <c r="AW725" s="15" t="s">
        <v>32</v>
      </c>
      <c r="AX725" s="15" t="s">
        <v>84</v>
      </c>
      <c r="AY725" s="269" t="s">
        <v>124</v>
      </c>
    </row>
    <row r="726" s="2" customFormat="1" ht="26.4" customHeight="1">
      <c r="A726" s="39"/>
      <c r="B726" s="40"/>
      <c r="C726" s="219" t="s">
        <v>632</v>
      </c>
      <c r="D726" s="219" t="s">
        <v>126</v>
      </c>
      <c r="E726" s="220" t="s">
        <v>633</v>
      </c>
      <c r="F726" s="221" t="s">
        <v>634</v>
      </c>
      <c r="G726" s="222" t="s">
        <v>487</v>
      </c>
      <c r="H726" s="223">
        <v>0.35999999999999999</v>
      </c>
      <c r="I726" s="224"/>
      <c r="J726" s="225">
        <f>ROUND(I726*H726,2)</f>
        <v>0</v>
      </c>
      <c r="K726" s="221" t="s">
        <v>130</v>
      </c>
      <c r="L726" s="45"/>
      <c r="M726" s="226" t="s">
        <v>1</v>
      </c>
      <c r="N726" s="227" t="s">
        <v>41</v>
      </c>
      <c r="O726" s="92"/>
      <c r="P726" s="228">
        <f>O726*H726</f>
        <v>0</v>
      </c>
      <c r="Q726" s="228">
        <v>0.0024399999999999999</v>
      </c>
      <c r="R726" s="228">
        <f>Q726*H726</f>
        <v>0.00087839999999999988</v>
      </c>
      <c r="S726" s="228">
        <v>0.056000000000000001</v>
      </c>
      <c r="T726" s="229">
        <f>S726*H726</f>
        <v>0.020160000000000001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131</v>
      </c>
      <c r="AT726" s="230" t="s">
        <v>126</v>
      </c>
      <c r="AU726" s="230" t="s">
        <v>86</v>
      </c>
      <c r="AY726" s="18" t="s">
        <v>124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84</v>
      </c>
      <c r="BK726" s="231">
        <f>ROUND(I726*H726,2)</f>
        <v>0</v>
      </c>
      <c r="BL726" s="18" t="s">
        <v>131</v>
      </c>
      <c r="BM726" s="230" t="s">
        <v>635</v>
      </c>
    </row>
    <row r="727" s="2" customFormat="1">
      <c r="A727" s="39"/>
      <c r="B727" s="40"/>
      <c r="C727" s="41"/>
      <c r="D727" s="232" t="s">
        <v>133</v>
      </c>
      <c r="E727" s="41"/>
      <c r="F727" s="233" t="s">
        <v>636</v>
      </c>
      <c r="G727" s="41"/>
      <c r="H727" s="41"/>
      <c r="I727" s="234"/>
      <c r="J727" s="41"/>
      <c r="K727" s="41"/>
      <c r="L727" s="45"/>
      <c r="M727" s="235"/>
      <c r="N727" s="236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133</v>
      </c>
      <c r="AU727" s="18" t="s">
        <v>86</v>
      </c>
    </row>
    <row r="728" s="13" customFormat="1">
      <c r="A728" s="13"/>
      <c r="B728" s="237"/>
      <c r="C728" s="238"/>
      <c r="D728" s="239" t="s">
        <v>135</v>
      </c>
      <c r="E728" s="240" t="s">
        <v>1</v>
      </c>
      <c r="F728" s="241" t="s">
        <v>136</v>
      </c>
      <c r="G728" s="238"/>
      <c r="H728" s="240" t="s">
        <v>1</v>
      </c>
      <c r="I728" s="242"/>
      <c r="J728" s="238"/>
      <c r="K728" s="238"/>
      <c r="L728" s="243"/>
      <c r="M728" s="244"/>
      <c r="N728" s="245"/>
      <c r="O728" s="245"/>
      <c r="P728" s="245"/>
      <c r="Q728" s="245"/>
      <c r="R728" s="245"/>
      <c r="S728" s="245"/>
      <c r="T728" s="24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7" t="s">
        <v>135</v>
      </c>
      <c r="AU728" s="247" t="s">
        <v>86</v>
      </c>
      <c r="AV728" s="13" t="s">
        <v>84</v>
      </c>
      <c r="AW728" s="13" t="s">
        <v>32</v>
      </c>
      <c r="AX728" s="13" t="s">
        <v>76</v>
      </c>
      <c r="AY728" s="247" t="s">
        <v>124</v>
      </c>
    </row>
    <row r="729" s="13" customFormat="1">
      <c r="A729" s="13"/>
      <c r="B729" s="237"/>
      <c r="C729" s="238"/>
      <c r="D729" s="239" t="s">
        <v>135</v>
      </c>
      <c r="E729" s="240" t="s">
        <v>1</v>
      </c>
      <c r="F729" s="241" t="s">
        <v>137</v>
      </c>
      <c r="G729" s="238"/>
      <c r="H729" s="240" t="s">
        <v>1</v>
      </c>
      <c r="I729" s="242"/>
      <c r="J729" s="238"/>
      <c r="K729" s="238"/>
      <c r="L729" s="243"/>
      <c r="M729" s="244"/>
      <c r="N729" s="245"/>
      <c r="O729" s="245"/>
      <c r="P729" s="245"/>
      <c r="Q729" s="245"/>
      <c r="R729" s="245"/>
      <c r="S729" s="245"/>
      <c r="T729" s="24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7" t="s">
        <v>135</v>
      </c>
      <c r="AU729" s="247" t="s">
        <v>86</v>
      </c>
      <c r="AV729" s="13" t="s">
        <v>84</v>
      </c>
      <c r="AW729" s="13" t="s">
        <v>32</v>
      </c>
      <c r="AX729" s="13" t="s">
        <v>76</v>
      </c>
      <c r="AY729" s="247" t="s">
        <v>124</v>
      </c>
    </row>
    <row r="730" s="13" customFormat="1">
      <c r="A730" s="13"/>
      <c r="B730" s="237"/>
      <c r="C730" s="238"/>
      <c r="D730" s="239" t="s">
        <v>135</v>
      </c>
      <c r="E730" s="240" t="s">
        <v>1</v>
      </c>
      <c r="F730" s="241" t="s">
        <v>138</v>
      </c>
      <c r="G730" s="238"/>
      <c r="H730" s="240" t="s">
        <v>1</v>
      </c>
      <c r="I730" s="242"/>
      <c r="J730" s="238"/>
      <c r="K730" s="238"/>
      <c r="L730" s="243"/>
      <c r="M730" s="244"/>
      <c r="N730" s="245"/>
      <c r="O730" s="245"/>
      <c r="P730" s="245"/>
      <c r="Q730" s="245"/>
      <c r="R730" s="245"/>
      <c r="S730" s="245"/>
      <c r="T730" s="24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7" t="s">
        <v>135</v>
      </c>
      <c r="AU730" s="247" t="s">
        <v>86</v>
      </c>
      <c r="AV730" s="13" t="s">
        <v>84</v>
      </c>
      <c r="AW730" s="13" t="s">
        <v>32</v>
      </c>
      <c r="AX730" s="13" t="s">
        <v>76</v>
      </c>
      <c r="AY730" s="247" t="s">
        <v>124</v>
      </c>
    </row>
    <row r="731" s="14" customFormat="1">
      <c r="A731" s="14"/>
      <c r="B731" s="248"/>
      <c r="C731" s="249"/>
      <c r="D731" s="239" t="s">
        <v>135</v>
      </c>
      <c r="E731" s="250" t="s">
        <v>1</v>
      </c>
      <c r="F731" s="251" t="s">
        <v>637</v>
      </c>
      <c r="G731" s="249"/>
      <c r="H731" s="252">
        <v>0.35999999999999999</v>
      </c>
      <c r="I731" s="253"/>
      <c r="J731" s="249"/>
      <c r="K731" s="249"/>
      <c r="L731" s="254"/>
      <c r="M731" s="255"/>
      <c r="N731" s="256"/>
      <c r="O731" s="256"/>
      <c r="P731" s="256"/>
      <c r="Q731" s="256"/>
      <c r="R731" s="256"/>
      <c r="S731" s="256"/>
      <c r="T731" s="257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8" t="s">
        <v>135</v>
      </c>
      <c r="AU731" s="258" t="s">
        <v>86</v>
      </c>
      <c r="AV731" s="14" t="s">
        <v>86</v>
      </c>
      <c r="AW731" s="14" t="s">
        <v>32</v>
      </c>
      <c r="AX731" s="14" t="s">
        <v>76</v>
      </c>
      <c r="AY731" s="258" t="s">
        <v>124</v>
      </c>
    </row>
    <row r="732" s="15" customFormat="1">
      <c r="A732" s="15"/>
      <c r="B732" s="259"/>
      <c r="C732" s="260"/>
      <c r="D732" s="239" t="s">
        <v>135</v>
      </c>
      <c r="E732" s="261" t="s">
        <v>1</v>
      </c>
      <c r="F732" s="262" t="s">
        <v>140</v>
      </c>
      <c r="G732" s="260"/>
      <c r="H732" s="263">
        <v>0.35999999999999999</v>
      </c>
      <c r="I732" s="264"/>
      <c r="J732" s="260"/>
      <c r="K732" s="260"/>
      <c r="L732" s="265"/>
      <c r="M732" s="266"/>
      <c r="N732" s="267"/>
      <c r="O732" s="267"/>
      <c r="P732" s="267"/>
      <c r="Q732" s="267"/>
      <c r="R732" s="267"/>
      <c r="S732" s="267"/>
      <c r="T732" s="268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69" t="s">
        <v>135</v>
      </c>
      <c r="AU732" s="269" t="s">
        <v>86</v>
      </c>
      <c r="AV732" s="15" t="s">
        <v>131</v>
      </c>
      <c r="AW732" s="15" t="s">
        <v>32</v>
      </c>
      <c r="AX732" s="15" t="s">
        <v>84</v>
      </c>
      <c r="AY732" s="269" t="s">
        <v>124</v>
      </c>
    </row>
    <row r="733" s="12" customFormat="1" ht="22.8" customHeight="1">
      <c r="A733" s="12"/>
      <c r="B733" s="203"/>
      <c r="C733" s="204"/>
      <c r="D733" s="205" t="s">
        <v>75</v>
      </c>
      <c r="E733" s="217" t="s">
        <v>638</v>
      </c>
      <c r="F733" s="217" t="s">
        <v>639</v>
      </c>
      <c r="G733" s="204"/>
      <c r="H733" s="204"/>
      <c r="I733" s="207"/>
      <c r="J733" s="218">
        <f>BK733</f>
        <v>0</v>
      </c>
      <c r="K733" s="204"/>
      <c r="L733" s="209"/>
      <c r="M733" s="210"/>
      <c r="N733" s="211"/>
      <c r="O733" s="211"/>
      <c r="P733" s="212">
        <f>P734</f>
        <v>0</v>
      </c>
      <c r="Q733" s="211"/>
      <c r="R733" s="212">
        <f>R734</f>
        <v>0</v>
      </c>
      <c r="S733" s="211"/>
      <c r="T733" s="213">
        <f>T734</f>
        <v>0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R733" s="214" t="s">
        <v>84</v>
      </c>
      <c r="AT733" s="215" t="s">
        <v>75</v>
      </c>
      <c r="AU733" s="215" t="s">
        <v>84</v>
      </c>
      <c r="AY733" s="214" t="s">
        <v>124</v>
      </c>
      <c r="BK733" s="216">
        <f>BK734</f>
        <v>0</v>
      </c>
    </row>
    <row r="734" s="2" customFormat="1" ht="26.4" customHeight="1">
      <c r="A734" s="39"/>
      <c r="B734" s="40"/>
      <c r="C734" s="219" t="s">
        <v>640</v>
      </c>
      <c r="D734" s="219" t="s">
        <v>126</v>
      </c>
      <c r="E734" s="220" t="s">
        <v>641</v>
      </c>
      <c r="F734" s="221" t="s">
        <v>642</v>
      </c>
      <c r="G734" s="222" t="s">
        <v>299</v>
      </c>
      <c r="H734" s="223">
        <v>69.406000000000006</v>
      </c>
      <c r="I734" s="224"/>
      <c r="J734" s="225">
        <f>ROUND(I734*H734,2)</f>
        <v>0</v>
      </c>
      <c r="K734" s="221" t="s">
        <v>1</v>
      </c>
      <c r="L734" s="45"/>
      <c r="M734" s="291" t="s">
        <v>1</v>
      </c>
      <c r="N734" s="292" t="s">
        <v>41</v>
      </c>
      <c r="O734" s="293"/>
      <c r="P734" s="294">
        <f>O734*H734</f>
        <v>0</v>
      </c>
      <c r="Q734" s="294">
        <v>0</v>
      </c>
      <c r="R734" s="294">
        <f>Q734*H734</f>
        <v>0</v>
      </c>
      <c r="S734" s="294">
        <v>0</v>
      </c>
      <c r="T734" s="295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0" t="s">
        <v>131</v>
      </c>
      <c r="AT734" s="230" t="s">
        <v>126</v>
      </c>
      <c r="AU734" s="230" t="s">
        <v>86</v>
      </c>
      <c r="AY734" s="18" t="s">
        <v>124</v>
      </c>
      <c r="BE734" s="231">
        <f>IF(N734="základní",J734,0)</f>
        <v>0</v>
      </c>
      <c r="BF734" s="231">
        <f>IF(N734="snížená",J734,0)</f>
        <v>0</v>
      </c>
      <c r="BG734" s="231">
        <f>IF(N734="zákl. přenesená",J734,0)</f>
        <v>0</v>
      </c>
      <c r="BH734" s="231">
        <f>IF(N734="sníž. přenesená",J734,0)</f>
        <v>0</v>
      </c>
      <c r="BI734" s="231">
        <f>IF(N734="nulová",J734,0)</f>
        <v>0</v>
      </c>
      <c r="BJ734" s="18" t="s">
        <v>84</v>
      </c>
      <c r="BK734" s="231">
        <f>ROUND(I734*H734,2)</f>
        <v>0</v>
      </c>
      <c r="BL734" s="18" t="s">
        <v>131</v>
      </c>
      <c r="BM734" s="230" t="s">
        <v>643</v>
      </c>
    </row>
    <row r="735" s="2" customFormat="1" ht="6.96" customHeight="1">
      <c r="A735" s="39"/>
      <c r="B735" s="67"/>
      <c r="C735" s="68"/>
      <c r="D735" s="68"/>
      <c r="E735" s="68"/>
      <c r="F735" s="68"/>
      <c r="G735" s="68"/>
      <c r="H735" s="68"/>
      <c r="I735" s="68"/>
      <c r="J735" s="68"/>
      <c r="K735" s="68"/>
      <c r="L735" s="45"/>
      <c r="M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</row>
  </sheetData>
  <sheetProtection sheet="1" autoFilter="0" formatColumns="0" formatRows="0" objects="1" scenarios="1" spinCount="100000" saltValue="Hbs8Kn/GQxybf+0ZNYKbmP5FS8rI6F1Q+6T3hzBCn5E01C0SA4ZbkLioE7jcZ5l2MTXclyNOWqjAPbBEzq+qdg==" hashValue="hLgf/PA+wmEIJlbel1Fdq9sV7Qr4HSNJvGAlqmFJ3GJDmMJNnsj5a2S0SEXLDhzz6qgQfQdBGLrmqgk1Vt7bqA==" algorithmName="SHA-512" password="CC35"/>
  <autoFilter ref="C127:K734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2" r:id="rId1" display="https://podminky.urs.cz/item/CS_URS_2025_01/121151103"/>
    <hyperlink ref="F140" r:id="rId2" display="https://podminky.urs.cz/item/CS_URS_2025_01/131151104"/>
    <hyperlink ref="F152" r:id="rId3" display="https://podminky.urs.cz/item/CS_URS_2025_01/131251104"/>
    <hyperlink ref="F164" r:id="rId4" display="https://podminky.urs.cz/item/CS_URS_2025_01/131351104"/>
    <hyperlink ref="F176" r:id="rId5" display="https://podminky.urs.cz/item/CS_URS_2025_01/131451104"/>
    <hyperlink ref="F188" r:id="rId6" display="https://podminky.urs.cz/item/CS_URS_2025_01/131551104"/>
    <hyperlink ref="F200" r:id="rId7" display="https://podminky.urs.cz/item/CS_URS_2025_01/132151102"/>
    <hyperlink ref="F215" r:id="rId8" display="https://podminky.urs.cz/item/CS_URS_2025_01/132251102"/>
    <hyperlink ref="F230" r:id="rId9" display="https://podminky.urs.cz/item/CS_URS_2025_01/132351102"/>
    <hyperlink ref="F245" r:id="rId10" display="https://podminky.urs.cz/item/CS_URS_2025_01/132451102"/>
    <hyperlink ref="F261" r:id="rId11" display="https://podminky.urs.cz/item/CS_URS_2025_01/151101201"/>
    <hyperlink ref="F270" r:id="rId12" display="https://podminky.urs.cz/item/CS_URS_2025_01/151101211"/>
    <hyperlink ref="F272" r:id="rId13" display="https://podminky.urs.cz/item/CS_URS_2025_01/151101301"/>
    <hyperlink ref="F281" r:id="rId14" display="https://podminky.urs.cz/item/CS_URS_2025_01/151101311"/>
    <hyperlink ref="F284" r:id="rId15" display="https://podminky.urs.cz/item/CS_URS_2025_01/162251102"/>
    <hyperlink ref="F298" r:id="rId16" display="https://podminky.urs.cz/item/CS_URS_2025_01/162251122"/>
    <hyperlink ref="F310" r:id="rId17" display="https://podminky.urs.cz/item/CS_URS_2025_01/162251142"/>
    <hyperlink ref="F318" r:id="rId18" display="https://podminky.urs.cz/item/CS_URS_2025_01/162751137"/>
    <hyperlink ref="F326" r:id="rId19" display="https://podminky.urs.cz/item/CS_URS_2025_01/162751139"/>
    <hyperlink ref="F329" r:id="rId20" display="https://podminky.urs.cz/item/CS_URS_2025_01/162751157"/>
    <hyperlink ref="F337" r:id="rId21" display="https://podminky.urs.cz/item/CS_URS_2025_01/162751159"/>
    <hyperlink ref="F340" r:id="rId22" display="https://podminky.urs.cz/item/CS_URS_2025_01/167151111"/>
    <hyperlink ref="F348" r:id="rId23" display="https://podminky.urs.cz/item/CS_URS_2025_01/167151112"/>
    <hyperlink ref="F360" r:id="rId24" display="https://podminky.urs.cz/item/CS_URS_2025_01/167151113"/>
    <hyperlink ref="F369" r:id="rId25" display="https://podminky.urs.cz/item/CS_URS_2025_01/171201231"/>
    <hyperlink ref="F375" r:id="rId26" display="https://podminky.urs.cz/item/CS_URS_2025_01/171251201"/>
    <hyperlink ref="F386" r:id="rId27" display="https://podminky.urs.cz/item/CS_URS_2025_01/174151101"/>
    <hyperlink ref="F398" r:id="rId28" display="https://podminky.urs.cz/item/CS_URS_2025_01/175151101"/>
    <hyperlink ref="F414" r:id="rId29" display="https://podminky.urs.cz/item/CS_URS_2025_01/175151201"/>
    <hyperlink ref="F430" r:id="rId30" display="https://podminky.urs.cz/item/CS_URS_2025_01/181351003"/>
    <hyperlink ref="F437" r:id="rId31" display="https://podminky.urs.cz/item/CS_URS_2025_01/181411121"/>
    <hyperlink ref="F448" r:id="rId32" display="https://podminky.urs.cz/item/CS_URS_2025_01/181951111"/>
    <hyperlink ref="F455" r:id="rId33" display="https://podminky.urs.cz/item/CS_URS_2025_01/181951114"/>
    <hyperlink ref="F470" r:id="rId34" display="https://podminky.urs.cz/item/CS_URS_2025_01/181951116"/>
    <hyperlink ref="F483" r:id="rId35" display="https://podminky.urs.cz/item/CS_URS_2025_01/212572111"/>
    <hyperlink ref="F497" r:id="rId36" display="https://podminky.urs.cz/item/CS_URS_2025_01/271532211"/>
    <hyperlink ref="F514" r:id="rId37" display="https://podminky.urs.cz/item/CS_URS_2025_01/272362021"/>
    <hyperlink ref="F522" r:id="rId38" display="https://podminky.urs.cz/item/CS_URS_2025_01/273321311"/>
    <hyperlink ref="F530" r:id="rId39" display="https://podminky.urs.cz/item/CS_URS_2025_01/273351121"/>
    <hyperlink ref="F538" r:id="rId40" display="https://podminky.urs.cz/item/CS_URS_2025_01/273351122"/>
    <hyperlink ref="F541" r:id="rId41" display="https://podminky.urs.cz/item/CS_URS_2025_01/386411211"/>
    <hyperlink ref="F555" r:id="rId42" display="https://podminky.urs.cz/item/CS_URS_2025_01/382413115"/>
    <hyperlink ref="F568" r:id="rId43" display="https://podminky.urs.cz/item/CS_URS_2024_01/871310310"/>
    <hyperlink ref="F584" r:id="rId44" display="https://podminky.urs.cz/item/CS_URS_2024_01/892351111"/>
    <hyperlink ref="F590" r:id="rId45" display="https://podminky.urs.cz/item/CS_URS_2025_01/894410242"/>
    <hyperlink ref="F598" r:id="rId46" display="https://podminky.urs.cz/item/CS_URS_2025_01/894410232"/>
    <hyperlink ref="F606" r:id="rId47" display="https://podminky.urs.cz/item/CS_URS_2025_01/894410312"/>
    <hyperlink ref="F614" r:id="rId48" display="https://podminky.urs.cz/item/CS_URS_2025_01/894410212"/>
    <hyperlink ref="F641" r:id="rId49" display="https://podminky.urs.cz/item/CS_URS_2025_01/899104112"/>
    <hyperlink ref="F657" r:id="rId50" display="https://podminky.urs.cz/item/CS_URS_2024_01/894812001"/>
    <hyperlink ref="F665" r:id="rId51" display="https://podminky.urs.cz/item/CS_URS_2024_01/894812031"/>
    <hyperlink ref="F672" r:id="rId52" display="https://podminky.urs.cz/item/CS_URS_2024_01/894812032"/>
    <hyperlink ref="F679" r:id="rId53" display="https://podminky.urs.cz/item/CS_URS_2024_01/894812041"/>
    <hyperlink ref="F687" r:id="rId54" display="https://podminky.urs.cz/item/CS_URS_2024_01/894812063"/>
    <hyperlink ref="F695" r:id="rId55" display="https://podminky.urs.cz/item/CS_URS_2024_01/899721112"/>
    <hyperlink ref="F702" r:id="rId56" display="https://podminky.urs.cz/item/CS_URS_2024_01/899722111"/>
    <hyperlink ref="F710" r:id="rId57" display="https://podminky.urs.cz/item/CS_URS_2025_01/952901411"/>
    <hyperlink ref="F727" r:id="rId58" display="https://podminky.urs.cz/item/CS_URS_2025_01/9771511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Čistírna odpadních vod Česká Kamenice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ROUND((SUM(BE120:BE250)),  2)</f>
        <v>0</v>
      </c>
      <c r="G33" s="39"/>
      <c r="H33" s="39"/>
      <c r="I33" s="156">
        <v>0.20999999999999999</v>
      </c>
      <c r="J33" s="155">
        <f>ROUND(((SUM(BE120:BE250))*I33),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ROUND((SUM(BF120:BF250)),  2)</f>
        <v>0</v>
      </c>
      <c r="G34" s="39"/>
      <c r="H34" s="39"/>
      <c r="I34" s="156">
        <v>0.12</v>
      </c>
      <c r="J34" s="155">
        <f>ROUND(((SUM(BF120:BF250))*I34),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ROUND((SUM(BG120:BG250)),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ROUND((SUM(BH120:BH250)),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ROUND((SUM(BI120:BI250)),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Čistírna odpadních vod Česká Kamenice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Česká Kamenice</v>
      </c>
      <c r="G89" s="41"/>
      <c r="H89" s="41"/>
      <c r="I89" s="33" t="s">
        <v>22</v>
      </c>
      <c r="J89" s="80" t="str">
        <f>IF(J12="","",J12)</f>
        <v>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Jan Hošek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Bc.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645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646</v>
      </c>
      <c r="E98" s="183"/>
      <c r="F98" s="183"/>
      <c r="G98" s="183"/>
      <c r="H98" s="183"/>
      <c r="I98" s="183"/>
      <c r="J98" s="184">
        <f>J145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647</v>
      </c>
      <c r="E99" s="183"/>
      <c r="F99" s="183"/>
      <c r="G99" s="183"/>
      <c r="H99" s="183"/>
      <c r="I99" s="183"/>
      <c r="J99" s="184">
        <f>J205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648</v>
      </c>
      <c r="E100" s="183"/>
      <c r="F100" s="183"/>
      <c r="G100" s="183"/>
      <c r="H100" s="183"/>
      <c r="I100" s="183"/>
      <c r="J100" s="184">
        <f>J234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110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Čistírna odpadních vod Česká Kamenice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91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VRN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Česká Kamenice</v>
      </c>
      <c r="G114" s="41"/>
      <c r="H114" s="41"/>
      <c r="I114" s="33" t="s">
        <v>22</v>
      </c>
      <c r="J114" s="80" t="str">
        <f>IF(J12="","",J12)</f>
        <v>4. 2. 2025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>Jan Hošek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Bc. Čermák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111</v>
      </c>
      <c r="D119" s="195" t="s">
        <v>61</v>
      </c>
      <c r="E119" s="195" t="s">
        <v>57</v>
      </c>
      <c r="F119" s="195" t="s">
        <v>58</v>
      </c>
      <c r="G119" s="195" t="s">
        <v>112</v>
      </c>
      <c r="H119" s="195" t="s">
        <v>113</v>
      </c>
      <c r="I119" s="195" t="s">
        <v>114</v>
      </c>
      <c r="J119" s="195" t="s">
        <v>95</v>
      </c>
      <c r="K119" s="196" t="s">
        <v>115</v>
      </c>
      <c r="L119" s="197"/>
      <c r="M119" s="101" t="s">
        <v>1</v>
      </c>
      <c r="N119" s="102" t="s">
        <v>40</v>
      </c>
      <c r="O119" s="102" t="s">
        <v>116</v>
      </c>
      <c r="P119" s="102" t="s">
        <v>117</v>
      </c>
      <c r="Q119" s="102" t="s">
        <v>118</v>
      </c>
      <c r="R119" s="102" t="s">
        <v>119</v>
      </c>
      <c r="S119" s="102" t="s">
        <v>120</v>
      </c>
      <c r="T119" s="103" t="s">
        <v>121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122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P121+P145+P205+P234</f>
        <v>0</v>
      </c>
      <c r="Q120" s="105"/>
      <c r="R120" s="200">
        <f>R121+R145+R205+R234</f>
        <v>0</v>
      </c>
      <c r="S120" s="105"/>
      <c r="T120" s="201">
        <f>T121+T145+T205+T234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97</v>
      </c>
      <c r="BK120" s="202">
        <f>BK121+BK145+BK205+BK234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649</v>
      </c>
      <c r="F121" s="206" t="s">
        <v>650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SUM(P122:P144)</f>
        <v>0</v>
      </c>
      <c r="Q121" s="211"/>
      <c r="R121" s="212">
        <f>SUM(R122:R144)</f>
        <v>0</v>
      </c>
      <c r="S121" s="211"/>
      <c r="T121" s="213">
        <f>SUM(T122:T144)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164</v>
      </c>
      <c r="AT121" s="215" t="s">
        <v>75</v>
      </c>
      <c r="AU121" s="215" t="s">
        <v>76</v>
      </c>
      <c r="AY121" s="214" t="s">
        <v>124</v>
      </c>
      <c r="BK121" s="216">
        <f>SUM(BK122:BK144)</f>
        <v>0</v>
      </c>
    </row>
    <row r="122" s="2" customFormat="1" ht="26.4" customHeight="1">
      <c r="A122" s="39"/>
      <c r="B122" s="40"/>
      <c r="C122" s="219" t="s">
        <v>84</v>
      </c>
      <c r="D122" s="219" t="s">
        <v>126</v>
      </c>
      <c r="E122" s="220" t="s">
        <v>651</v>
      </c>
      <c r="F122" s="221" t="s">
        <v>652</v>
      </c>
      <c r="G122" s="222" t="s">
        <v>653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41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654</v>
      </c>
      <c r="AT122" s="230" t="s">
        <v>126</v>
      </c>
      <c r="AU122" s="230" t="s">
        <v>84</v>
      </c>
      <c r="AY122" s="18" t="s">
        <v>124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84</v>
      </c>
      <c r="BK122" s="231">
        <f>ROUND(I122*H122,2)</f>
        <v>0</v>
      </c>
      <c r="BL122" s="18" t="s">
        <v>654</v>
      </c>
      <c r="BM122" s="230" t="s">
        <v>655</v>
      </c>
    </row>
    <row r="123" s="13" customFormat="1">
      <c r="A123" s="13"/>
      <c r="B123" s="237"/>
      <c r="C123" s="238"/>
      <c r="D123" s="239" t="s">
        <v>135</v>
      </c>
      <c r="E123" s="240" t="s">
        <v>1</v>
      </c>
      <c r="F123" s="241" t="s">
        <v>656</v>
      </c>
      <c r="G123" s="238"/>
      <c r="H123" s="240" t="s">
        <v>1</v>
      </c>
      <c r="I123" s="242"/>
      <c r="J123" s="238"/>
      <c r="K123" s="238"/>
      <c r="L123" s="243"/>
      <c r="M123" s="244"/>
      <c r="N123" s="245"/>
      <c r="O123" s="245"/>
      <c r="P123" s="245"/>
      <c r="Q123" s="245"/>
      <c r="R123" s="245"/>
      <c r="S123" s="245"/>
      <c r="T123" s="24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7" t="s">
        <v>135</v>
      </c>
      <c r="AU123" s="247" t="s">
        <v>84</v>
      </c>
      <c r="AV123" s="13" t="s">
        <v>84</v>
      </c>
      <c r="AW123" s="13" t="s">
        <v>32</v>
      </c>
      <c r="AX123" s="13" t="s">
        <v>76</v>
      </c>
      <c r="AY123" s="247" t="s">
        <v>124</v>
      </c>
    </row>
    <row r="124" s="13" customFormat="1">
      <c r="A124" s="13"/>
      <c r="B124" s="237"/>
      <c r="C124" s="238"/>
      <c r="D124" s="239" t="s">
        <v>135</v>
      </c>
      <c r="E124" s="240" t="s">
        <v>1</v>
      </c>
      <c r="F124" s="241" t="s">
        <v>138</v>
      </c>
      <c r="G124" s="238"/>
      <c r="H124" s="240" t="s">
        <v>1</v>
      </c>
      <c r="I124" s="242"/>
      <c r="J124" s="238"/>
      <c r="K124" s="238"/>
      <c r="L124" s="243"/>
      <c r="M124" s="244"/>
      <c r="N124" s="245"/>
      <c r="O124" s="245"/>
      <c r="P124" s="245"/>
      <c r="Q124" s="245"/>
      <c r="R124" s="245"/>
      <c r="S124" s="245"/>
      <c r="T124" s="24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7" t="s">
        <v>135</v>
      </c>
      <c r="AU124" s="247" t="s">
        <v>84</v>
      </c>
      <c r="AV124" s="13" t="s">
        <v>84</v>
      </c>
      <c r="AW124" s="13" t="s">
        <v>32</v>
      </c>
      <c r="AX124" s="13" t="s">
        <v>76</v>
      </c>
      <c r="AY124" s="247" t="s">
        <v>124</v>
      </c>
    </row>
    <row r="125" s="13" customFormat="1">
      <c r="A125" s="13"/>
      <c r="B125" s="237"/>
      <c r="C125" s="238"/>
      <c r="D125" s="239" t="s">
        <v>135</v>
      </c>
      <c r="E125" s="240" t="s">
        <v>1</v>
      </c>
      <c r="F125" s="241" t="s">
        <v>657</v>
      </c>
      <c r="G125" s="238"/>
      <c r="H125" s="240" t="s">
        <v>1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7" t="s">
        <v>135</v>
      </c>
      <c r="AU125" s="247" t="s">
        <v>84</v>
      </c>
      <c r="AV125" s="13" t="s">
        <v>84</v>
      </c>
      <c r="AW125" s="13" t="s">
        <v>32</v>
      </c>
      <c r="AX125" s="13" t="s">
        <v>76</v>
      </c>
      <c r="AY125" s="247" t="s">
        <v>124</v>
      </c>
    </row>
    <row r="126" s="13" customFormat="1">
      <c r="A126" s="13"/>
      <c r="B126" s="237"/>
      <c r="C126" s="238"/>
      <c r="D126" s="239" t="s">
        <v>135</v>
      </c>
      <c r="E126" s="240" t="s">
        <v>1</v>
      </c>
      <c r="F126" s="241" t="s">
        <v>658</v>
      </c>
      <c r="G126" s="238"/>
      <c r="H126" s="240" t="s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135</v>
      </c>
      <c r="AU126" s="247" t="s">
        <v>84</v>
      </c>
      <c r="AV126" s="13" t="s">
        <v>84</v>
      </c>
      <c r="AW126" s="13" t="s">
        <v>32</v>
      </c>
      <c r="AX126" s="13" t="s">
        <v>76</v>
      </c>
      <c r="AY126" s="247" t="s">
        <v>124</v>
      </c>
    </row>
    <row r="127" s="13" customFormat="1">
      <c r="A127" s="13"/>
      <c r="B127" s="237"/>
      <c r="C127" s="238"/>
      <c r="D127" s="239" t="s">
        <v>135</v>
      </c>
      <c r="E127" s="240" t="s">
        <v>1</v>
      </c>
      <c r="F127" s="241" t="s">
        <v>659</v>
      </c>
      <c r="G127" s="238"/>
      <c r="H127" s="240" t="s">
        <v>1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135</v>
      </c>
      <c r="AU127" s="247" t="s">
        <v>84</v>
      </c>
      <c r="AV127" s="13" t="s">
        <v>84</v>
      </c>
      <c r="AW127" s="13" t="s">
        <v>32</v>
      </c>
      <c r="AX127" s="13" t="s">
        <v>76</v>
      </c>
      <c r="AY127" s="247" t="s">
        <v>124</v>
      </c>
    </row>
    <row r="128" s="13" customFormat="1">
      <c r="A128" s="13"/>
      <c r="B128" s="237"/>
      <c r="C128" s="238"/>
      <c r="D128" s="239" t="s">
        <v>135</v>
      </c>
      <c r="E128" s="240" t="s">
        <v>1</v>
      </c>
      <c r="F128" s="241" t="s">
        <v>660</v>
      </c>
      <c r="G128" s="238"/>
      <c r="H128" s="240" t="s">
        <v>1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7" t="s">
        <v>135</v>
      </c>
      <c r="AU128" s="247" t="s">
        <v>84</v>
      </c>
      <c r="AV128" s="13" t="s">
        <v>84</v>
      </c>
      <c r="AW128" s="13" t="s">
        <v>32</v>
      </c>
      <c r="AX128" s="13" t="s">
        <v>76</v>
      </c>
      <c r="AY128" s="247" t="s">
        <v>124</v>
      </c>
    </row>
    <row r="129" s="13" customFormat="1">
      <c r="A129" s="13"/>
      <c r="B129" s="237"/>
      <c r="C129" s="238"/>
      <c r="D129" s="239" t="s">
        <v>135</v>
      </c>
      <c r="E129" s="240" t="s">
        <v>1</v>
      </c>
      <c r="F129" s="241" t="s">
        <v>661</v>
      </c>
      <c r="G129" s="238"/>
      <c r="H129" s="240" t="s">
        <v>1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7" t="s">
        <v>135</v>
      </c>
      <c r="AU129" s="247" t="s">
        <v>84</v>
      </c>
      <c r="AV129" s="13" t="s">
        <v>84</v>
      </c>
      <c r="AW129" s="13" t="s">
        <v>32</v>
      </c>
      <c r="AX129" s="13" t="s">
        <v>76</v>
      </c>
      <c r="AY129" s="247" t="s">
        <v>124</v>
      </c>
    </row>
    <row r="130" s="13" customFormat="1">
      <c r="A130" s="13"/>
      <c r="B130" s="237"/>
      <c r="C130" s="238"/>
      <c r="D130" s="239" t="s">
        <v>135</v>
      </c>
      <c r="E130" s="240" t="s">
        <v>1</v>
      </c>
      <c r="F130" s="241" t="s">
        <v>662</v>
      </c>
      <c r="G130" s="238"/>
      <c r="H130" s="240" t="s">
        <v>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135</v>
      </c>
      <c r="AU130" s="247" t="s">
        <v>84</v>
      </c>
      <c r="AV130" s="13" t="s">
        <v>84</v>
      </c>
      <c r="AW130" s="13" t="s">
        <v>32</v>
      </c>
      <c r="AX130" s="13" t="s">
        <v>76</v>
      </c>
      <c r="AY130" s="247" t="s">
        <v>124</v>
      </c>
    </row>
    <row r="131" s="13" customFormat="1">
      <c r="A131" s="13"/>
      <c r="B131" s="237"/>
      <c r="C131" s="238"/>
      <c r="D131" s="239" t="s">
        <v>135</v>
      </c>
      <c r="E131" s="240" t="s">
        <v>1</v>
      </c>
      <c r="F131" s="241" t="s">
        <v>663</v>
      </c>
      <c r="G131" s="238"/>
      <c r="H131" s="240" t="s">
        <v>1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135</v>
      </c>
      <c r="AU131" s="247" t="s">
        <v>84</v>
      </c>
      <c r="AV131" s="13" t="s">
        <v>84</v>
      </c>
      <c r="AW131" s="13" t="s">
        <v>32</v>
      </c>
      <c r="AX131" s="13" t="s">
        <v>76</v>
      </c>
      <c r="AY131" s="247" t="s">
        <v>124</v>
      </c>
    </row>
    <row r="132" s="13" customFormat="1">
      <c r="A132" s="13"/>
      <c r="B132" s="237"/>
      <c r="C132" s="238"/>
      <c r="D132" s="239" t="s">
        <v>135</v>
      </c>
      <c r="E132" s="240" t="s">
        <v>1</v>
      </c>
      <c r="F132" s="241" t="s">
        <v>138</v>
      </c>
      <c r="G132" s="238"/>
      <c r="H132" s="240" t="s">
        <v>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135</v>
      </c>
      <c r="AU132" s="247" t="s">
        <v>84</v>
      </c>
      <c r="AV132" s="13" t="s">
        <v>84</v>
      </c>
      <c r="AW132" s="13" t="s">
        <v>32</v>
      </c>
      <c r="AX132" s="13" t="s">
        <v>76</v>
      </c>
      <c r="AY132" s="247" t="s">
        <v>124</v>
      </c>
    </row>
    <row r="133" s="13" customFormat="1">
      <c r="A133" s="13"/>
      <c r="B133" s="237"/>
      <c r="C133" s="238"/>
      <c r="D133" s="239" t="s">
        <v>135</v>
      </c>
      <c r="E133" s="240" t="s">
        <v>1</v>
      </c>
      <c r="F133" s="241" t="s">
        <v>664</v>
      </c>
      <c r="G133" s="238"/>
      <c r="H133" s="240" t="s">
        <v>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135</v>
      </c>
      <c r="AU133" s="247" t="s">
        <v>84</v>
      </c>
      <c r="AV133" s="13" t="s">
        <v>84</v>
      </c>
      <c r="AW133" s="13" t="s">
        <v>32</v>
      </c>
      <c r="AX133" s="13" t="s">
        <v>76</v>
      </c>
      <c r="AY133" s="247" t="s">
        <v>124</v>
      </c>
    </row>
    <row r="134" s="13" customFormat="1">
      <c r="A134" s="13"/>
      <c r="B134" s="237"/>
      <c r="C134" s="238"/>
      <c r="D134" s="239" t="s">
        <v>135</v>
      </c>
      <c r="E134" s="240" t="s">
        <v>1</v>
      </c>
      <c r="F134" s="241" t="s">
        <v>665</v>
      </c>
      <c r="G134" s="238"/>
      <c r="H134" s="240" t="s">
        <v>1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7" t="s">
        <v>135</v>
      </c>
      <c r="AU134" s="247" t="s">
        <v>84</v>
      </c>
      <c r="AV134" s="13" t="s">
        <v>84</v>
      </c>
      <c r="AW134" s="13" t="s">
        <v>32</v>
      </c>
      <c r="AX134" s="13" t="s">
        <v>76</v>
      </c>
      <c r="AY134" s="247" t="s">
        <v>124</v>
      </c>
    </row>
    <row r="135" s="14" customFormat="1">
      <c r="A135" s="14"/>
      <c r="B135" s="248"/>
      <c r="C135" s="249"/>
      <c r="D135" s="239" t="s">
        <v>135</v>
      </c>
      <c r="E135" s="250" t="s">
        <v>1</v>
      </c>
      <c r="F135" s="251" t="s">
        <v>84</v>
      </c>
      <c r="G135" s="249"/>
      <c r="H135" s="252">
        <v>1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8" t="s">
        <v>135</v>
      </c>
      <c r="AU135" s="258" t="s">
        <v>84</v>
      </c>
      <c r="AV135" s="14" t="s">
        <v>86</v>
      </c>
      <c r="AW135" s="14" t="s">
        <v>32</v>
      </c>
      <c r="AX135" s="14" t="s">
        <v>84</v>
      </c>
      <c r="AY135" s="258" t="s">
        <v>124</v>
      </c>
    </row>
    <row r="136" s="2" customFormat="1" ht="26.4" customHeight="1">
      <c r="A136" s="39"/>
      <c r="B136" s="40"/>
      <c r="C136" s="219" t="s">
        <v>86</v>
      </c>
      <c r="D136" s="219" t="s">
        <v>126</v>
      </c>
      <c r="E136" s="220" t="s">
        <v>666</v>
      </c>
      <c r="F136" s="221" t="s">
        <v>667</v>
      </c>
      <c r="G136" s="222" t="s">
        <v>668</v>
      </c>
      <c r="H136" s="223">
        <v>1</v>
      </c>
      <c r="I136" s="224"/>
      <c r="J136" s="225">
        <f>ROUND(I136*H136,2)</f>
        <v>0</v>
      </c>
      <c r="K136" s="221" t="s">
        <v>371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654</v>
      </c>
      <c r="AT136" s="230" t="s">
        <v>126</v>
      </c>
      <c r="AU136" s="230" t="s">
        <v>84</v>
      </c>
      <c r="AY136" s="18" t="s">
        <v>124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654</v>
      </c>
      <c r="BM136" s="230" t="s">
        <v>669</v>
      </c>
    </row>
    <row r="137" s="2" customFormat="1">
      <c r="A137" s="39"/>
      <c r="B137" s="40"/>
      <c r="C137" s="41"/>
      <c r="D137" s="232" t="s">
        <v>133</v>
      </c>
      <c r="E137" s="41"/>
      <c r="F137" s="233" t="s">
        <v>670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133</v>
      </c>
      <c r="AU137" s="18" t="s">
        <v>84</v>
      </c>
    </row>
    <row r="138" s="13" customFormat="1">
      <c r="A138" s="13"/>
      <c r="B138" s="237"/>
      <c r="C138" s="238"/>
      <c r="D138" s="239" t="s">
        <v>135</v>
      </c>
      <c r="E138" s="240" t="s">
        <v>1</v>
      </c>
      <c r="F138" s="241" t="s">
        <v>671</v>
      </c>
      <c r="G138" s="238"/>
      <c r="H138" s="240" t="s">
        <v>1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135</v>
      </c>
      <c r="AU138" s="247" t="s">
        <v>84</v>
      </c>
      <c r="AV138" s="13" t="s">
        <v>84</v>
      </c>
      <c r="AW138" s="13" t="s">
        <v>32</v>
      </c>
      <c r="AX138" s="13" t="s">
        <v>76</v>
      </c>
      <c r="AY138" s="247" t="s">
        <v>124</v>
      </c>
    </row>
    <row r="139" s="13" customFormat="1">
      <c r="A139" s="13"/>
      <c r="B139" s="237"/>
      <c r="C139" s="238"/>
      <c r="D139" s="239" t="s">
        <v>135</v>
      </c>
      <c r="E139" s="240" t="s">
        <v>1</v>
      </c>
      <c r="F139" s="241" t="s">
        <v>672</v>
      </c>
      <c r="G139" s="238"/>
      <c r="H139" s="240" t="s">
        <v>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135</v>
      </c>
      <c r="AU139" s="247" t="s">
        <v>84</v>
      </c>
      <c r="AV139" s="13" t="s">
        <v>84</v>
      </c>
      <c r="AW139" s="13" t="s">
        <v>32</v>
      </c>
      <c r="AX139" s="13" t="s">
        <v>76</v>
      </c>
      <c r="AY139" s="247" t="s">
        <v>124</v>
      </c>
    </row>
    <row r="140" s="13" customFormat="1">
      <c r="A140" s="13"/>
      <c r="B140" s="237"/>
      <c r="C140" s="238"/>
      <c r="D140" s="239" t="s">
        <v>135</v>
      </c>
      <c r="E140" s="240" t="s">
        <v>1</v>
      </c>
      <c r="F140" s="241" t="s">
        <v>138</v>
      </c>
      <c r="G140" s="238"/>
      <c r="H140" s="240" t="s">
        <v>1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135</v>
      </c>
      <c r="AU140" s="247" t="s">
        <v>84</v>
      </c>
      <c r="AV140" s="13" t="s">
        <v>84</v>
      </c>
      <c r="AW140" s="13" t="s">
        <v>32</v>
      </c>
      <c r="AX140" s="13" t="s">
        <v>76</v>
      </c>
      <c r="AY140" s="247" t="s">
        <v>124</v>
      </c>
    </row>
    <row r="141" s="13" customFormat="1">
      <c r="A141" s="13"/>
      <c r="B141" s="237"/>
      <c r="C141" s="238"/>
      <c r="D141" s="239" t="s">
        <v>135</v>
      </c>
      <c r="E141" s="240" t="s">
        <v>1</v>
      </c>
      <c r="F141" s="241" t="s">
        <v>673</v>
      </c>
      <c r="G141" s="238"/>
      <c r="H141" s="240" t="s">
        <v>1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135</v>
      </c>
      <c r="AU141" s="247" t="s">
        <v>84</v>
      </c>
      <c r="AV141" s="13" t="s">
        <v>84</v>
      </c>
      <c r="AW141" s="13" t="s">
        <v>32</v>
      </c>
      <c r="AX141" s="13" t="s">
        <v>76</v>
      </c>
      <c r="AY141" s="247" t="s">
        <v>124</v>
      </c>
    </row>
    <row r="142" s="13" customFormat="1">
      <c r="A142" s="13"/>
      <c r="B142" s="237"/>
      <c r="C142" s="238"/>
      <c r="D142" s="239" t="s">
        <v>135</v>
      </c>
      <c r="E142" s="240" t="s">
        <v>1</v>
      </c>
      <c r="F142" s="241" t="s">
        <v>674</v>
      </c>
      <c r="G142" s="238"/>
      <c r="H142" s="240" t="s">
        <v>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135</v>
      </c>
      <c r="AU142" s="247" t="s">
        <v>84</v>
      </c>
      <c r="AV142" s="13" t="s">
        <v>84</v>
      </c>
      <c r="AW142" s="13" t="s">
        <v>32</v>
      </c>
      <c r="AX142" s="13" t="s">
        <v>76</v>
      </c>
      <c r="AY142" s="247" t="s">
        <v>124</v>
      </c>
    </row>
    <row r="143" s="13" customFormat="1">
      <c r="A143" s="13"/>
      <c r="B143" s="237"/>
      <c r="C143" s="238"/>
      <c r="D143" s="239" t="s">
        <v>135</v>
      </c>
      <c r="E143" s="240" t="s">
        <v>1</v>
      </c>
      <c r="F143" s="241" t="s">
        <v>675</v>
      </c>
      <c r="G143" s="238"/>
      <c r="H143" s="240" t="s">
        <v>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135</v>
      </c>
      <c r="AU143" s="247" t="s">
        <v>84</v>
      </c>
      <c r="AV143" s="13" t="s">
        <v>84</v>
      </c>
      <c r="AW143" s="13" t="s">
        <v>32</v>
      </c>
      <c r="AX143" s="13" t="s">
        <v>76</v>
      </c>
      <c r="AY143" s="247" t="s">
        <v>124</v>
      </c>
    </row>
    <row r="144" s="14" customFormat="1">
      <c r="A144" s="14"/>
      <c r="B144" s="248"/>
      <c r="C144" s="249"/>
      <c r="D144" s="239" t="s">
        <v>135</v>
      </c>
      <c r="E144" s="250" t="s">
        <v>1</v>
      </c>
      <c r="F144" s="251" t="s">
        <v>84</v>
      </c>
      <c r="G144" s="249"/>
      <c r="H144" s="252">
        <v>1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135</v>
      </c>
      <c r="AU144" s="258" t="s">
        <v>84</v>
      </c>
      <c r="AV144" s="14" t="s">
        <v>86</v>
      </c>
      <c r="AW144" s="14" t="s">
        <v>32</v>
      </c>
      <c r="AX144" s="14" t="s">
        <v>84</v>
      </c>
      <c r="AY144" s="258" t="s">
        <v>124</v>
      </c>
    </row>
    <row r="145" s="12" customFormat="1" ht="25.92" customHeight="1">
      <c r="A145" s="12"/>
      <c r="B145" s="203"/>
      <c r="C145" s="204"/>
      <c r="D145" s="205" t="s">
        <v>75</v>
      </c>
      <c r="E145" s="206" t="s">
        <v>676</v>
      </c>
      <c r="F145" s="206" t="s">
        <v>677</v>
      </c>
      <c r="G145" s="204"/>
      <c r="H145" s="204"/>
      <c r="I145" s="207"/>
      <c r="J145" s="208">
        <f>BK145</f>
        <v>0</v>
      </c>
      <c r="K145" s="204"/>
      <c r="L145" s="209"/>
      <c r="M145" s="210"/>
      <c r="N145" s="211"/>
      <c r="O145" s="211"/>
      <c r="P145" s="212">
        <f>SUM(P146:P204)</f>
        <v>0</v>
      </c>
      <c r="Q145" s="211"/>
      <c r="R145" s="212">
        <f>SUM(R146:R204)</f>
        <v>0</v>
      </c>
      <c r="S145" s="211"/>
      <c r="T145" s="213">
        <f>SUM(T146:T204)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164</v>
      </c>
      <c r="AT145" s="215" t="s">
        <v>75</v>
      </c>
      <c r="AU145" s="215" t="s">
        <v>76</v>
      </c>
      <c r="AY145" s="214" t="s">
        <v>124</v>
      </c>
      <c r="BK145" s="216">
        <f>SUM(BK146:BK204)</f>
        <v>0</v>
      </c>
    </row>
    <row r="146" s="2" customFormat="1" ht="26.4" customHeight="1">
      <c r="A146" s="39"/>
      <c r="B146" s="40"/>
      <c r="C146" s="219" t="s">
        <v>153</v>
      </c>
      <c r="D146" s="219" t="s">
        <v>126</v>
      </c>
      <c r="E146" s="220" t="s">
        <v>678</v>
      </c>
      <c r="F146" s="221" t="s">
        <v>679</v>
      </c>
      <c r="G146" s="222" t="s">
        <v>653</v>
      </c>
      <c r="H146" s="223">
        <v>1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654</v>
      </c>
      <c r="AT146" s="230" t="s">
        <v>126</v>
      </c>
      <c r="AU146" s="230" t="s">
        <v>84</v>
      </c>
      <c r="AY146" s="18" t="s">
        <v>124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654</v>
      </c>
      <c r="BM146" s="230" t="s">
        <v>680</v>
      </c>
    </row>
    <row r="147" s="13" customFormat="1">
      <c r="A147" s="13"/>
      <c r="B147" s="237"/>
      <c r="C147" s="238"/>
      <c r="D147" s="239" t="s">
        <v>135</v>
      </c>
      <c r="E147" s="240" t="s">
        <v>1</v>
      </c>
      <c r="F147" s="241" t="s">
        <v>681</v>
      </c>
      <c r="G147" s="238"/>
      <c r="H147" s="240" t="s">
        <v>1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135</v>
      </c>
      <c r="AU147" s="247" t="s">
        <v>84</v>
      </c>
      <c r="AV147" s="13" t="s">
        <v>84</v>
      </c>
      <c r="AW147" s="13" t="s">
        <v>32</v>
      </c>
      <c r="AX147" s="13" t="s">
        <v>76</v>
      </c>
      <c r="AY147" s="247" t="s">
        <v>124</v>
      </c>
    </row>
    <row r="148" s="13" customFormat="1">
      <c r="A148" s="13"/>
      <c r="B148" s="237"/>
      <c r="C148" s="238"/>
      <c r="D148" s="239" t="s">
        <v>135</v>
      </c>
      <c r="E148" s="240" t="s">
        <v>1</v>
      </c>
      <c r="F148" s="241" t="s">
        <v>138</v>
      </c>
      <c r="G148" s="238"/>
      <c r="H148" s="240" t="s">
        <v>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135</v>
      </c>
      <c r="AU148" s="247" t="s">
        <v>84</v>
      </c>
      <c r="AV148" s="13" t="s">
        <v>84</v>
      </c>
      <c r="AW148" s="13" t="s">
        <v>32</v>
      </c>
      <c r="AX148" s="13" t="s">
        <v>76</v>
      </c>
      <c r="AY148" s="247" t="s">
        <v>124</v>
      </c>
    </row>
    <row r="149" s="13" customFormat="1">
      <c r="A149" s="13"/>
      <c r="B149" s="237"/>
      <c r="C149" s="238"/>
      <c r="D149" s="239" t="s">
        <v>135</v>
      </c>
      <c r="E149" s="240" t="s">
        <v>1</v>
      </c>
      <c r="F149" s="241" t="s">
        <v>682</v>
      </c>
      <c r="G149" s="238"/>
      <c r="H149" s="240" t="s">
        <v>1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135</v>
      </c>
      <c r="AU149" s="247" t="s">
        <v>84</v>
      </c>
      <c r="AV149" s="13" t="s">
        <v>84</v>
      </c>
      <c r="AW149" s="13" t="s">
        <v>32</v>
      </c>
      <c r="AX149" s="13" t="s">
        <v>76</v>
      </c>
      <c r="AY149" s="247" t="s">
        <v>124</v>
      </c>
    </row>
    <row r="150" s="13" customFormat="1">
      <c r="A150" s="13"/>
      <c r="B150" s="237"/>
      <c r="C150" s="238"/>
      <c r="D150" s="239" t="s">
        <v>135</v>
      </c>
      <c r="E150" s="240" t="s">
        <v>1</v>
      </c>
      <c r="F150" s="241" t="s">
        <v>683</v>
      </c>
      <c r="G150" s="238"/>
      <c r="H150" s="240" t="s">
        <v>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135</v>
      </c>
      <c r="AU150" s="247" t="s">
        <v>84</v>
      </c>
      <c r="AV150" s="13" t="s">
        <v>84</v>
      </c>
      <c r="AW150" s="13" t="s">
        <v>32</v>
      </c>
      <c r="AX150" s="13" t="s">
        <v>76</v>
      </c>
      <c r="AY150" s="247" t="s">
        <v>124</v>
      </c>
    </row>
    <row r="151" s="13" customFormat="1">
      <c r="A151" s="13"/>
      <c r="B151" s="237"/>
      <c r="C151" s="238"/>
      <c r="D151" s="239" t="s">
        <v>135</v>
      </c>
      <c r="E151" s="240" t="s">
        <v>1</v>
      </c>
      <c r="F151" s="241" t="s">
        <v>684</v>
      </c>
      <c r="G151" s="238"/>
      <c r="H151" s="240" t="s">
        <v>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135</v>
      </c>
      <c r="AU151" s="247" t="s">
        <v>84</v>
      </c>
      <c r="AV151" s="13" t="s">
        <v>84</v>
      </c>
      <c r="AW151" s="13" t="s">
        <v>32</v>
      </c>
      <c r="AX151" s="13" t="s">
        <v>76</v>
      </c>
      <c r="AY151" s="247" t="s">
        <v>124</v>
      </c>
    </row>
    <row r="152" s="13" customFormat="1">
      <c r="A152" s="13"/>
      <c r="B152" s="237"/>
      <c r="C152" s="238"/>
      <c r="D152" s="239" t="s">
        <v>135</v>
      </c>
      <c r="E152" s="240" t="s">
        <v>1</v>
      </c>
      <c r="F152" s="241" t="s">
        <v>685</v>
      </c>
      <c r="G152" s="238"/>
      <c r="H152" s="240" t="s">
        <v>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135</v>
      </c>
      <c r="AU152" s="247" t="s">
        <v>84</v>
      </c>
      <c r="AV152" s="13" t="s">
        <v>84</v>
      </c>
      <c r="AW152" s="13" t="s">
        <v>32</v>
      </c>
      <c r="AX152" s="13" t="s">
        <v>76</v>
      </c>
      <c r="AY152" s="247" t="s">
        <v>124</v>
      </c>
    </row>
    <row r="153" s="13" customFormat="1">
      <c r="A153" s="13"/>
      <c r="B153" s="237"/>
      <c r="C153" s="238"/>
      <c r="D153" s="239" t="s">
        <v>135</v>
      </c>
      <c r="E153" s="240" t="s">
        <v>1</v>
      </c>
      <c r="F153" s="241" t="s">
        <v>138</v>
      </c>
      <c r="G153" s="238"/>
      <c r="H153" s="240" t="s">
        <v>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135</v>
      </c>
      <c r="AU153" s="247" t="s">
        <v>84</v>
      </c>
      <c r="AV153" s="13" t="s">
        <v>84</v>
      </c>
      <c r="AW153" s="13" t="s">
        <v>32</v>
      </c>
      <c r="AX153" s="13" t="s">
        <v>76</v>
      </c>
      <c r="AY153" s="247" t="s">
        <v>124</v>
      </c>
    </row>
    <row r="154" s="13" customFormat="1">
      <c r="A154" s="13"/>
      <c r="B154" s="237"/>
      <c r="C154" s="238"/>
      <c r="D154" s="239" t="s">
        <v>135</v>
      </c>
      <c r="E154" s="240" t="s">
        <v>1</v>
      </c>
      <c r="F154" s="241" t="s">
        <v>664</v>
      </c>
      <c r="G154" s="238"/>
      <c r="H154" s="240" t="s">
        <v>1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135</v>
      </c>
      <c r="AU154" s="247" t="s">
        <v>84</v>
      </c>
      <c r="AV154" s="13" t="s">
        <v>84</v>
      </c>
      <c r="AW154" s="13" t="s">
        <v>32</v>
      </c>
      <c r="AX154" s="13" t="s">
        <v>76</v>
      </c>
      <c r="AY154" s="247" t="s">
        <v>124</v>
      </c>
    </row>
    <row r="155" s="14" customFormat="1">
      <c r="A155" s="14"/>
      <c r="B155" s="248"/>
      <c r="C155" s="249"/>
      <c r="D155" s="239" t="s">
        <v>135</v>
      </c>
      <c r="E155" s="250" t="s">
        <v>1</v>
      </c>
      <c r="F155" s="251" t="s">
        <v>84</v>
      </c>
      <c r="G155" s="249"/>
      <c r="H155" s="252">
        <v>1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8" t="s">
        <v>135</v>
      </c>
      <c r="AU155" s="258" t="s">
        <v>84</v>
      </c>
      <c r="AV155" s="14" t="s">
        <v>86</v>
      </c>
      <c r="AW155" s="14" t="s">
        <v>32</v>
      </c>
      <c r="AX155" s="14" t="s">
        <v>84</v>
      </c>
      <c r="AY155" s="258" t="s">
        <v>124</v>
      </c>
    </row>
    <row r="156" s="2" customFormat="1" ht="26.4" customHeight="1">
      <c r="A156" s="39"/>
      <c r="B156" s="40"/>
      <c r="C156" s="219" t="s">
        <v>131</v>
      </c>
      <c r="D156" s="219" t="s">
        <v>126</v>
      </c>
      <c r="E156" s="220" t="s">
        <v>686</v>
      </c>
      <c r="F156" s="221" t="s">
        <v>687</v>
      </c>
      <c r="G156" s="222" t="s">
        <v>653</v>
      </c>
      <c r="H156" s="223">
        <v>1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654</v>
      </c>
      <c r="AT156" s="230" t="s">
        <v>126</v>
      </c>
      <c r="AU156" s="230" t="s">
        <v>84</v>
      </c>
      <c r="AY156" s="18" t="s">
        <v>124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654</v>
      </c>
      <c r="BM156" s="230" t="s">
        <v>688</v>
      </c>
    </row>
    <row r="157" s="13" customFormat="1">
      <c r="A157" s="13"/>
      <c r="B157" s="237"/>
      <c r="C157" s="238"/>
      <c r="D157" s="239" t="s">
        <v>135</v>
      </c>
      <c r="E157" s="240" t="s">
        <v>1</v>
      </c>
      <c r="F157" s="241" t="s">
        <v>681</v>
      </c>
      <c r="G157" s="238"/>
      <c r="H157" s="240" t="s">
        <v>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135</v>
      </c>
      <c r="AU157" s="247" t="s">
        <v>84</v>
      </c>
      <c r="AV157" s="13" t="s">
        <v>84</v>
      </c>
      <c r="AW157" s="13" t="s">
        <v>32</v>
      </c>
      <c r="AX157" s="13" t="s">
        <v>76</v>
      </c>
      <c r="AY157" s="247" t="s">
        <v>124</v>
      </c>
    </row>
    <row r="158" s="13" customFormat="1">
      <c r="A158" s="13"/>
      <c r="B158" s="237"/>
      <c r="C158" s="238"/>
      <c r="D158" s="239" t="s">
        <v>135</v>
      </c>
      <c r="E158" s="240" t="s">
        <v>1</v>
      </c>
      <c r="F158" s="241" t="s">
        <v>138</v>
      </c>
      <c r="G158" s="238"/>
      <c r="H158" s="240" t="s">
        <v>1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7" t="s">
        <v>135</v>
      </c>
      <c r="AU158" s="247" t="s">
        <v>84</v>
      </c>
      <c r="AV158" s="13" t="s">
        <v>84</v>
      </c>
      <c r="AW158" s="13" t="s">
        <v>32</v>
      </c>
      <c r="AX158" s="13" t="s">
        <v>76</v>
      </c>
      <c r="AY158" s="247" t="s">
        <v>124</v>
      </c>
    </row>
    <row r="159" s="13" customFormat="1">
      <c r="A159" s="13"/>
      <c r="B159" s="237"/>
      <c r="C159" s="238"/>
      <c r="D159" s="239" t="s">
        <v>135</v>
      </c>
      <c r="E159" s="240" t="s">
        <v>1</v>
      </c>
      <c r="F159" s="241" t="s">
        <v>689</v>
      </c>
      <c r="G159" s="238"/>
      <c r="H159" s="240" t="s">
        <v>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135</v>
      </c>
      <c r="AU159" s="247" t="s">
        <v>84</v>
      </c>
      <c r="AV159" s="13" t="s">
        <v>84</v>
      </c>
      <c r="AW159" s="13" t="s">
        <v>32</v>
      </c>
      <c r="AX159" s="13" t="s">
        <v>76</v>
      </c>
      <c r="AY159" s="247" t="s">
        <v>124</v>
      </c>
    </row>
    <row r="160" s="13" customFormat="1">
      <c r="A160" s="13"/>
      <c r="B160" s="237"/>
      <c r="C160" s="238"/>
      <c r="D160" s="239" t="s">
        <v>135</v>
      </c>
      <c r="E160" s="240" t="s">
        <v>1</v>
      </c>
      <c r="F160" s="241" t="s">
        <v>690</v>
      </c>
      <c r="G160" s="238"/>
      <c r="H160" s="240" t="s">
        <v>1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135</v>
      </c>
      <c r="AU160" s="247" t="s">
        <v>84</v>
      </c>
      <c r="AV160" s="13" t="s">
        <v>84</v>
      </c>
      <c r="AW160" s="13" t="s">
        <v>32</v>
      </c>
      <c r="AX160" s="13" t="s">
        <v>76</v>
      </c>
      <c r="AY160" s="247" t="s">
        <v>124</v>
      </c>
    </row>
    <row r="161" s="13" customFormat="1">
      <c r="A161" s="13"/>
      <c r="B161" s="237"/>
      <c r="C161" s="238"/>
      <c r="D161" s="239" t="s">
        <v>135</v>
      </c>
      <c r="E161" s="240" t="s">
        <v>1</v>
      </c>
      <c r="F161" s="241" t="s">
        <v>691</v>
      </c>
      <c r="G161" s="238"/>
      <c r="H161" s="240" t="s">
        <v>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135</v>
      </c>
      <c r="AU161" s="247" t="s">
        <v>84</v>
      </c>
      <c r="AV161" s="13" t="s">
        <v>84</v>
      </c>
      <c r="AW161" s="13" t="s">
        <v>32</v>
      </c>
      <c r="AX161" s="13" t="s">
        <v>76</v>
      </c>
      <c r="AY161" s="247" t="s">
        <v>124</v>
      </c>
    </row>
    <row r="162" s="13" customFormat="1">
      <c r="A162" s="13"/>
      <c r="B162" s="237"/>
      <c r="C162" s="238"/>
      <c r="D162" s="239" t="s">
        <v>135</v>
      </c>
      <c r="E162" s="240" t="s">
        <v>1</v>
      </c>
      <c r="F162" s="241" t="s">
        <v>692</v>
      </c>
      <c r="G162" s="238"/>
      <c r="H162" s="240" t="s">
        <v>1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135</v>
      </c>
      <c r="AU162" s="247" t="s">
        <v>84</v>
      </c>
      <c r="AV162" s="13" t="s">
        <v>84</v>
      </c>
      <c r="AW162" s="13" t="s">
        <v>32</v>
      </c>
      <c r="AX162" s="13" t="s">
        <v>76</v>
      </c>
      <c r="AY162" s="247" t="s">
        <v>124</v>
      </c>
    </row>
    <row r="163" s="13" customFormat="1">
      <c r="A163" s="13"/>
      <c r="B163" s="237"/>
      <c r="C163" s="238"/>
      <c r="D163" s="239" t="s">
        <v>135</v>
      </c>
      <c r="E163" s="240" t="s">
        <v>1</v>
      </c>
      <c r="F163" s="241" t="s">
        <v>693</v>
      </c>
      <c r="G163" s="238"/>
      <c r="H163" s="240" t="s">
        <v>1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135</v>
      </c>
      <c r="AU163" s="247" t="s">
        <v>84</v>
      </c>
      <c r="AV163" s="13" t="s">
        <v>84</v>
      </c>
      <c r="AW163" s="13" t="s">
        <v>32</v>
      </c>
      <c r="AX163" s="13" t="s">
        <v>76</v>
      </c>
      <c r="AY163" s="247" t="s">
        <v>124</v>
      </c>
    </row>
    <row r="164" s="13" customFormat="1">
      <c r="A164" s="13"/>
      <c r="B164" s="237"/>
      <c r="C164" s="238"/>
      <c r="D164" s="239" t="s">
        <v>135</v>
      </c>
      <c r="E164" s="240" t="s">
        <v>1</v>
      </c>
      <c r="F164" s="241" t="s">
        <v>694</v>
      </c>
      <c r="G164" s="238"/>
      <c r="H164" s="240" t="s">
        <v>1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135</v>
      </c>
      <c r="AU164" s="247" t="s">
        <v>84</v>
      </c>
      <c r="AV164" s="13" t="s">
        <v>84</v>
      </c>
      <c r="AW164" s="13" t="s">
        <v>32</v>
      </c>
      <c r="AX164" s="13" t="s">
        <v>76</v>
      </c>
      <c r="AY164" s="247" t="s">
        <v>124</v>
      </c>
    </row>
    <row r="165" s="13" customFormat="1">
      <c r="A165" s="13"/>
      <c r="B165" s="237"/>
      <c r="C165" s="238"/>
      <c r="D165" s="239" t="s">
        <v>135</v>
      </c>
      <c r="E165" s="240" t="s">
        <v>1</v>
      </c>
      <c r="F165" s="241" t="s">
        <v>138</v>
      </c>
      <c r="G165" s="238"/>
      <c r="H165" s="240" t="s">
        <v>1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135</v>
      </c>
      <c r="AU165" s="247" t="s">
        <v>84</v>
      </c>
      <c r="AV165" s="13" t="s">
        <v>84</v>
      </c>
      <c r="AW165" s="13" t="s">
        <v>32</v>
      </c>
      <c r="AX165" s="13" t="s">
        <v>76</v>
      </c>
      <c r="AY165" s="247" t="s">
        <v>124</v>
      </c>
    </row>
    <row r="166" s="13" customFormat="1">
      <c r="A166" s="13"/>
      <c r="B166" s="237"/>
      <c r="C166" s="238"/>
      <c r="D166" s="239" t="s">
        <v>135</v>
      </c>
      <c r="E166" s="240" t="s">
        <v>1</v>
      </c>
      <c r="F166" s="241" t="s">
        <v>695</v>
      </c>
      <c r="G166" s="238"/>
      <c r="H166" s="240" t="s">
        <v>1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135</v>
      </c>
      <c r="AU166" s="247" t="s">
        <v>84</v>
      </c>
      <c r="AV166" s="13" t="s">
        <v>84</v>
      </c>
      <c r="AW166" s="13" t="s">
        <v>32</v>
      </c>
      <c r="AX166" s="13" t="s">
        <v>76</v>
      </c>
      <c r="AY166" s="247" t="s">
        <v>124</v>
      </c>
    </row>
    <row r="167" s="13" customFormat="1">
      <c r="A167" s="13"/>
      <c r="B167" s="237"/>
      <c r="C167" s="238"/>
      <c r="D167" s="239" t="s">
        <v>135</v>
      </c>
      <c r="E167" s="240" t="s">
        <v>1</v>
      </c>
      <c r="F167" s="241" t="s">
        <v>138</v>
      </c>
      <c r="G167" s="238"/>
      <c r="H167" s="240" t="s">
        <v>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135</v>
      </c>
      <c r="AU167" s="247" t="s">
        <v>84</v>
      </c>
      <c r="AV167" s="13" t="s">
        <v>84</v>
      </c>
      <c r="AW167" s="13" t="s">
        <v>32</v>
      </c>
      <c r="AX167" s="13" t="s">
        <v>76</v>
      </c>
      <c r="AY167" s="247" t="s">
        <v>124</v>
      </c>
    </row>
    <row r="168" s="13" customFormat="1">
      <c r="A168" s="13"/>
      <c r="B168" s="237"/>
      <c r="C168" s="238"/>
      <c r="D168" s="239" t="s">
        <v>135</v>
      </c>
      <c r="E168" s="240" t="s">
        <v>1</v>
      </c>
      <c r="F168" s="241" t="s">
        <v>696</v>
      </c>
      <c r="G168" s="238"/>
      <c r="H168" s="240" t="s">
        <v>1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135</v>
      </c>
      <c r="AU168" s="247" t="s">
        <v>84</v>
      </c>
      <c r="AV168" s="13" t="s">
        <v>84</v>
      </c>
      <c r="AW168" s="13" t="s">
        <v>32</v>
      </c>
      <c r="AX168" s="13" t="s">
        <v>76</v>
      </c>
      <c r="AY168" s="247" t="s">
        <v>124</v>
      </c>
    </row>
    <row r="169" s="13" customFormat="1">
      <c r="A169" s="13"/>
      <c r="B169" s="237"/>
      <c r="C169" s="238"/>
      <c r="D169" s="239" t="s">
        <v>135</v>
      </c>
      <c r="E169" s="240" t="s">
        <v>1</v>
      </c>
      <c r="F169" s="241" t="s">
        <v>697</v>
      </c>
      <c r="G169" s="238"/>
      <c r="H169" s="240" t="s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135</v>
      </c>
      <c r="AU169" s="247" t="s">
        <v>84</v>
      </c>
      <c r="AV169" s="13" t="s">
        <v>84</v>
      </c>
      <c r="AW169" s="13" t="s">
        <v>32</v>
      </c>
      <c r="AX169" s="13" t="s">
        <v>76</v>
      </c>
      <c r="AY169" s="247" t="s">
        <v>124</v>
      </c>
    </row>
    <row r="170" s="14" customFormat="1">
      <c r="A170" s="14"/>
      <c r="B170" s="248"/>
      <c r="C170" s="249"/>
      <c r="D170" s="239" t="s">
        <v>135</v>
      </c>
      <c r="E170" s="250" t="s">
        <v>1</v>
      </c>
      <c r="F170" s="251" t="s">
        <v>84</v>
      </c>
      <c r="G170" s="249"/>
      <c r="H170" s="252">
        <v>1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135</v>
      </c>
      <c r="AU170" s="258" t="s">
        <v>84</v>
      </c>
      <c r="AV170" s="14" t="s">
        <v>86</v>
      </c>
      <c r="AW170" s="14" t="s">
        <v>32</v>
      </c>
      <c r="AX170" s="14" t="s">
        <v>84</v>
      </c>
      <c r="AY170" s="258" t="s">
        <v>124</v>
      </c>
    </row>
    <row r="171" s="2" customFormat="1" ht="26.4" customHeight="1">
      <c r="A171" s="39"/>
      <c r="B171" s="40"/>
      <c r="C171" s="219" t="s">
        <v>164</v>
      </c>
      <c r="D171" s="219" t="s">
        <v>126</v>
      </c>
      <c r="E171" s="220" t="s">
        <v>698</v>
      </c>
      <c r="F171" s="221" t="s">
        <v>699</v>
      </c>
      <c r="G171" s="222" t="s">
        <v>700</v>
      </c>
      <c r="H171" s="223">
        <v>1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41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654</v>
      </c>
      <c r="AT171" s="230" t="s">
        <v>126</v>
      </c>
      <c r="AU171" s="230" t="s">
        <v>84</v>
      </c>
      <c r="AY171" s="18" t="s">
        <v>124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84</v>
      </c>
      <c r="BK171" s="231">
        <f>ROUND(I171*H171,2)</f>
        <v>0</v>
      </c>
      <c r="BL171" s="18" t="s">
        <v>654</v>
      </c>
      <c r="BM171" s="230" t="s">
        <v>701</v>
      </c>
    </row>
    <row r="172" s="13" customFormat="1">
      <c r="A172" s="13"/>
      <c r="B172" s="237"/>
      <c r="C172" s="238"/>
      <c r="D172" s="239" t="s">
        <v>135</v>
      </c>
      <c r="E172" s="240" t="s">
        <v>1</v>
      </c>
      <c r="F172" s="241" t="s">
        <v>681</v>
      </c>
      <c r="G172" s="238"/>
      <c r="H172" s="240" t="s">
        <v>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135</v>
      </c>
      <c r="AU172" s="247" t="s">
        <v>84</v>
      </c>
      <c r="AV172" s="13" t="s">
        <v>84</v>
      </c>
      <c r="AW172" s="13" t="s">
        <v>32</v>
      </c>
      <c r="AX172" s="13" t="s">
        <v>76</v>
      </c>
      <c r="AY172" s="247" t="s">
        <v>124</v>
      </c>
    </row>
    <row r="173" s="13" customFormat="1">
      <c r="A173" s="13"/>
      <c r="B173" s="237"/>
      <c r="C173" s="238"/>
      <c r="D173" s="239" t="s">
        <v>135</v>
      </c>
      <c r="E173" s="240" t="s">
        <v>1</v>
      </c>
      <c r="F173" s="241" t="s">
        <v>138</v>
      </c>
      <c r="G173" s="238"/>
      <c r="H173" s="240" t="s">
        <v>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135</v>
      </c>
      <c r="AU173" s="247" t="s">
        <v>84</v>
      </c>
      <c r="AV173" s="13" t="s">
        <v>84</v>
      </c>
      <c r="AW173" s="13" t="s">
        <v>32</v>
      </c>
      <c r="AX173" s="13" t="s">
        <v>76</v>
      </c>
      <c r="AY173" s="247" t="s">
        <v>124</v>
      </c>
    </row>
    <row r="174" s="13" customFormat="1">
      <c r="A174" s="13"/>
      <c r="B174" s="237"/>
      <c r="C174" s="238"/>
      <c r="D174" s="239" t="s">
        <v>135</v>
      </c>
      <c r="E174" s="240" t="s">
        <v>1</v>
      </c>
      <c r="F174" s="241" t="s">
        <v>702</v>
      </c>
      <c r="G174" s="238"/>
      <c r="H174" s="240" t="s">
        <v>1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135</v>
      </c>
      <c r="AU174" s="247" t="s">
        <v>84</v>
      </c>
      <c r="AV174" s="13" t="s">
        <v>84</v>
      </c>
      <c r="AW174" s="13" t="s">
        <v>32</v>
      </c>
      <c r="AX174" s="13" t="s">
        <v>76</v>
      </c>
      <c r="AY174" s="247" t="s">
        <v>124</v>
      </c>
    </row>
    <row r="175" s="13" customFormat="1">
      <c r="A175" s="13"/>
      <c r="B175" s="237"/>
      <c r="C175" s="238"/>
      <c r="D175" s="239" t="s">
        <v>135</v>
      </c>
      <c r="E175" s="240" t="s">
        <v>1</v>
      </c>
      <c r="F175" s="241" t="s">
        <v>703</v>
      </c>
      <c r="G175" s="238"/>
      <c r="H175" s="240" t="s">
        <v>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135</v>
      </c>
      <c r="AU175" s="247" t="s">
        <v>84</v>
      </c>
      <c r="AV175" s="13" t="s">
        <v>84</v>
      </c>
      <c r="AW175" s="13" t="s">
        <v>32</v>
      </c>
      <c r="AX175" s="13" t="s">
        <v>76</v>
      </c>
      <c r="AY175" s="247" t="s">
        <v>124</v>
      </c>
    </row>
    <row r="176" s="13" customFormat="1">
      <c r="A176" s="13"/>
      <c r="B176" s="237"/>
      <c r="C176" s="238"/>
      <c r="D176" s="239" t="s">
        <v>135</v>
      </c>
      <c r="E176" s="240" t="s">
        <v>1</v>
      </c>
      <c r="F176" s="241" t="s">
        <v>685</v>
      </c>
      <c r="G176" s="238"/>
      <c r="H176" s="240" t="s">
        <v>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7" t="s">
        <v>135</v>
      </c>
      <c r="AU176" s="247" t="s">
        <v>84</v>
      </c>
      <c r="AV176" s="13" t="s">
        <v>84</v>
      </c>
      <c r="AW176" s="13" t="s">
        <v>32</v>
      </c>
      <c r="AX176" s="13" t="s">
        <v>76</v>
      </c>
      <c r="AY176" s="247" t="s">
        <v>124</v>
      </c>
    </row>
    <row r="177" s="13" customFormat="1">
      <c r="A177" s="13"/>
      <c r="B177" s="237"/>
      <c r="C177" s="238"/>
      <c r="D177" s="239" t="s">
        <v>135</v>
      </c>
      <c r="E177" s="240" t="s">
        <v>1</v>
      </c>
      <c r="F177" s="241" t="s">
        <v>138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135</v>
      </c>
      <c r="AU177" s="247" t="s">
        <v>84</v>
      </c>
      <c r="AV177" s="13" t="s">
        <v>84</v>
      </c>
      <c r="AW177" s="13" t="s">
        <v>32</v>
      </c>
      <c r="AX177" s="13" t="s">
        <v>76</v>
      </c>
      <c r="AY177" s="247" t="s">
        <v>124</v>
      </c>
    </row>
    <row r="178" s="13" customFormat="1">
      <c r="A178" s="13"/>
      <c r="B178" s="237"/>
      <c r="C178" s="238"/>
      <c r="D178" s="239" t="s">
        <v>135</v>
      </c>
      <c r="E178" s="240" t="s">
        <v>1</v>
      </c>
      <c r="F178" s="241" t="s">
        <v>704</v>
      </c>
      <c r="G178" s="238"/>
      <c r="H178" s="240" t="s">
        <v>1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135</v>
      </c>
      <c r="AU178" s="247" t="s">
        <v>84</v>
      </c>
      <c r="AV178" s="13" t="s">
        <v>84</v>
      </c>
      <c r="AW178" s="13" t="s">
        <v>32</v>
      </c>
      <c r="AX178" s="13" t="s">
        <v>76</v>
      </c>
      <c r="AY178" s="247" t="s">
        <v>124</v>
      </c>
    </row>
    <row r="179" s="14" customFormat="1">
      <c r="A179" s="14"/>
      <c r="B179" s="248"/>
      <c r="C179" s="249"/>
      <c r="D179" s="239" t="s">
        <v>135</v>
      </c>
      <c r="E179" s="250" t="s">
        <v>1</v>
      </c>
      <c r="F179" s="251" t="s">
        <v>84</v>
      </c>
      <c r="G179" s="249"/>
      <c r="H179" s="252">
        <v>1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8" t="s">
        <v>135</v>
      </c>
      <c r="AU179" s="258" t="s">
        <v>84</v>
      </c>
      <c r="AV179" s="14" t="s">
        <v>86</v>
      </c>
      <c r="AW179" s="14" t="s">
        <v>32</v>
      </c>
      <c r="AX179" s="14" t="s">
        <v>84</v>
      </c>
      <c r="AY179" s="258" t="s">
        <v>124</v>
      </c>
    </row>
    <row r="180" s="2" customFormat="1" ht="26.4" customHeight="1">
      <c r="A180" s="39"/>
      <c r="B180" s="40"/>
      <c r="C180" s="219" t="s">
        <v>170</v>
      </c>
      <c r="D180" s="219" t="s">
        <v>126</v>
      </c>
      <c r="E180" s="220" t="s">
        <v>705</v>
      </c>
      <c r="F180" s="221" t="s">
        <v>706</v>
      </c>
      <c r="G180" s="222" t="s">
        <v>700</v>
      </c>
      <c r="H180" s="223">
        <v>1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41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654</v>
      </c>
      <c r="AT180" s="230" t="s">
        <v>126</v>
      </c>
      <c r="AU180" s="230" t="s">
        <v>84</v>
      </c>
      <c r="AY180" s="18" t="s">
        <v>124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84</v>
      </c>
      <c r="BK180" s="231">
        <f>ROUND(I180*H180,2)</f>
        <v>0</v>
      </c>
      <c r="BL180" s="18" t="s">
        <v>654</v>
      </c>
      <c r="BM180" s="230" t="s">
        <v>707</v>
      </c>
    </row>
    <row r="181" s="13" customFormat="1">
      <c r="A181" s="13"/>
      <c r="B181" s="237"/>
      <c r="C181" s="238"/>
      <c r="D181" s="239" t="s">
        <v>135</v>
      </c>
      <c r="E181" s="240" t="s">
        <v>1</v>
      </c>
      <c r="F181" s="241" t="s">
        <v>708</v>
      </c>
      <c r="G181" s="238"/>
      <c r="H181" s="240" t="s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135</v>
      </c>
      <c r="AU181" s="247" t="s">
        <v>84</v>
      </c>
      <c r="AV181" s="13" t="s">
        <v>84</v>
      </c>
      <c r="AW181" s="13" t="s">
        <v>32</v>
      </c>
      <c r="AX181" s="13" t="s">
        <v>76</v>
      </c>
      <c r="AY181" s="247" t="s">
        <v>124</v>
      </c>
    </row>
    <row r="182" s="13" customFormat="1">
      <c r="A182" s="13"/>
      <c r="B182" s="237"/>
      <c r="C182" s="238"/>
      <c r="D182" s="239" t="s">
        <v>135</v>
      </c>
      <c r="E182" s="240" t="s">
        <v>1</v>
      </c>
      <c r="F182" s="241" t="s">
        <v>138</v>
      </c>
      <c r="G182" s="238"/>
      <c r="H182" s="240" t="s">
        <v>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135</v>
      </c>
      <c r="AU182" s="247" t="s">
        <v>84</v>
      </c>
      <c r="AV182" s="13" t="s">
        <v>84</v>
      </c>
      <c r="AW182" s="13" t="s">
        <v>32</v>
      </c>
      <c r="AX182" s="13" t="s">
        <v>76</v>
      </c>
      <c r="AY182" s="247" t="s">
        <v>124</v>
      </c>
    </row>
    <row r="183" s="13" customFormat="1">
      <c r="A183" s="13"/>
      <c r="B183" s="237"/>
      <c r="C183" s="238"/>
      <c r="D183" s="239" t="s">
        <v>135</v>
      </c>
      <c r="E183" s="240" t="s">
        <v>1</v>
      </c>
      <c r="F183" s="241" t="s">
        <v>709</v>
      </c>
      <c r="G183" s="238"/>
      <c r="H183" s="240" t="s">
        <v>1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135</v>
      </c>
      <c r="AU183" s="247" t="s">
        <v>84</v>
      </c>
      <c r="AV183" s="13" t="s">
        <v>84</v>
      </c>
      <c r="AW183" s="13" t="s">
        <v>32</v>
      </c>
      <c r="AX183" s="13" t="s">
        <v>76</v>
      </c>
      <c r="AY183" s="247" t="s">
        <v>124</v>
      </c>
    </row>
    <row r="184" s="13" customFormat="1">
      <c r="A184" s="13"/>
      <c r="B184" s="237"/>
      <c r="C184" s="238"/>
      <c r="D184" s="239" t="s">
        <v>135</v>
      </c>
      <c r="E184" s="240" t="s">
        <v>1</v>
      </c>
      <c r="F184" s="241" t="s">
        <v>710</v>
      </c>
      <c r="G184" s="238"/>
      <c r="H184" s="240" t="s">
        <v>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135</v>
      </c>
      <c r="AU184" s="247" t="s">
        <v>84</v>
      </c>
      <c r="AV184" s="13" t="s">
        <v>84</v>
      </c>
      <c r="AW184" s="13" t="s">
        <v>32</v>
      </c>
      <c r="AX184" s="13" t="s">
        <v>76</v>
      </c>
      <c r="AY184" s="247" t="s">
        <v>124</v>
      </c>
    </row>
    <row r="185" s="13" customFormat="1">
      <c r="A185" s="13"/>
      <c r="B185" s="237"/>
      <c r="C185" s="238"/>
      <c r="D185" s="239" t="s">
        <v>135</v>
      </c>
      <c r="E185" s="240" t="s">
        <v>1</v>
      </c>
      <c r="F185" s="241" t="s">
        <v>711</v>
      </c>
      <c r="G185" s="238"/>
      <c r="H185" s="240" t="s">
        <v>1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135</v>
      </c>
      <c r="AU185" s="247" t="s">
        <v>84</v>
      </c>
      <c r="AV185" s="13" t="s">
        <v>84</v>
      </c>
      <c r="AW185" s="13" t="s">
        <v>32</v>
      </c>
      <c r="AX185" s="13" t="s">
        <v>76</v>
      </c>
      <c r="AY185" s="247" t="s">
        <v>124</v>
      </c>
    </row>
    <row r="186" s="13" customFormat="1">
      <c r="A186" s="13"/>
      <c r="B186" s="237"/>
      <c r="C186" s="238"/>
      <c r="D186" s="239" t="s">
        <v>135</v>
      </c>
      <c r="E186" s="240" t="s">
        <v>1</v>
      </c>
      <c r="F186" s="241" t="s">
        <v>712</v>
      </c>
      <c r="G186" s="238"/>
      <c r="H186" s="240" t="s">
        <v>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135</v>
      </c>
      <c r="AU186" s="247" t="s">
        <v>84</v>
      </c>
      <c r="AV186" s="13" t="s">
        <v>84</v>
      </c>
      <c r="AW186" s="13" t="s">
        <v>32</v>
      </c>
      <c r="AX186" s="13" t="s">
        <v>76</v>
      </c>
      <c r="AY186" s="247" t="s">
        <v>124</v>
      </c>
    </row>
    <row r="187" s="13" customFormat="1">
      <c r="A187" s="13"/>
      <c r="B187" s="237"/>
      <c r="C187" s="238"/>
      <c r="D187" s="239" t="s">
        <v>135</v>
      </c>
      <c r="E187" s="240" t="s">
        <v>1</v>
      </c>
      <c r="F187" s="241" t="s">
        <v>713</v>
      </c>
      <c r="G187" s="238"/>
      <c r="H187" s="240" t="s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7" t="s">
        <v>135</v>
      </c>
      <c r="AU187" s="247" t="s">
        <v>84</v>
      </c>
      <c r="AV187" s="13" t="s">
        <v>84</v>
      </c>
      <c r="AW187" s="13" t="s">
        <v>32</v>
      </c>
      <c r="AX187" s="13" t="s">
        <v>76</v>
      </c>
      <c r="AY187" s="247" t="s">
        <v>124</v>
      </c>
    </row>
    <row r="188" s="13" customFormat="1">
      <c r="A188" s="13"/>
      <c r="B188" s="237"/>
      <c r="C188" s="238"/>
      <c r="D188" s="239" t="s">
        <v>135</v>
      </c>
      <c r="E188" s="240" t="s">
        <v>1</v>
      </c>
      <c r="F188" s="241" t="s">
        <v>714</v>
      </c>
      <c r="G188" s="238"/>
      <c r="H188" s="240" t="s">
        <v>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135</v>
      </c>
      <c r="AU188" s="247" t="s">
        <v>84</v>
      </c>
      <c r="AV188" s="13" t="s">
        <v>84</v>
      </c>
      <c r="AW188" s="13" t="s">
        <v>32</v>
      </c>
      <c r="AX188" s="13" t="s">
        <v>76</v>
      </c>
      <c r="AY188" s="247" t="s">
        <v>124</v>
      </c>
    </row>
    <row r="189" s="13" customFormat="1">
      <c r="A189" s="13"/>
      <c r="B189" s="237"/>
      <c r="C189" s="238"/>
      <c r="D189" s="239" t="s">
        <v>135</v>
      </c>
      <c r="E189" s="240" t="s">
        <v>1</v>
      </c>
      <c r="F189" s="241" t="s">
        <v>685</v>
      </c>
      <c r="G189" s="238"/>
      <c r="H189" s="240" t="s">
        <v>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135</v>
      </c>
      <c r="AU189" s="247" t="s">
        <v>84</v>
      </c>
      <c r="AV189" s="13" t="s">
        <v>84</v>
      </c>
      <c r="AW189" s="13" t="s">
        <v>32</v>
      </c>
      <c r="AX189" s="13" t="s">
        <v>76</v>
      </c>
      <c r="AY189" s="247" t="s">
        <v>124</v>
      </c>
    </row>
    <row r="190" s="13" customFormat="1">
      <c r="A190" s="13"/>
      <c r="B190" s="237"/>
      <c r="C190" s="238"/>
      <c r="D190" s="239" t="s">
        <v>135</v>
      </c>
      <c r="E190" s="240" t="s">
        <v>1</v>
      </c>
      <c r="F190" s="241" t="s">
        <v>138</v>
      </c>
      <c r="G190" s="238"/>
      <c r="H190" s="240" t="s">
        <v>1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135</v>
      </c>
      <c r="AU190" s="247" t="s">
        <v>84</v>
      </c>
      <c r="AV190" s="13" t="s">
        <v>84</v>
      </c>
      <c r="AW190" s="13" t="s">
        <v>32</v>
      </c>
      <c r="AX190" s="13" t="s">
        <v>76</v>
      </c>
      <c r="AY190" s="247" t="s">
        <v>124</v>
      </c>
    </row>
    <row r="191" s="13" customFormat="1">
      <c r="A191" s="13"/>
      <c r="B191" s="237"/>
      <c r="C191" s="238"/>
      <c r="D191" s="239" t="s">
        <v>135</v>
      </c>
      <c r="E191" s="240" t="s">
        <v>1</v>
      </c>
      <c r="F191" s="241" t="s">
        <v>696</v>
      </c>
      <c r="G191" s="238"/>
      <c r="H191" s="240" t="s">
        <v>1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135</v>
      </c>
      <c r="AU191" s="247" t="s">
        <v>84</v>
      </c>
      <c r="AV191" s="13" t="s">
        <v>84</v>
      </c>
      <c r="AW191" s="13" t="s">
        <v>32</v>
      </c>
      <c r="AX191" s="13" t="s">
        <v>76</v>
      </c>
      <c r="AY191" s="247" t="s">
        <v>124</v>
      </c>
    </row>
    <row r="192" s="13" customFormat="1">
      <c r="A192" s="13"/>
      <c r="B192" s="237"/>
      <c r="C192" s="238"/>
      <c r="D192" s="239" t="s">
        <v>135</v>
      </c>
      <c r="E192" s="240" t="s">
        <v>1</v>
      </c>
      <c r="F192" s="241" t="s">
        <v>697</v>
      </c>
      <c r="G192" s="238"/>
      <c r="H192" s="240" t="s">
        <v>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135</v>
      </c>
      <c r="AU192" s="247" t="s">
        <v>84</v>
      </c>
      <c r="AV192" s="13" t="s">
        <v>84</v>
      </c>
      <c r="AW192" s="13" t="s">
        <v>32</v>
      </c>
      <c r="AX192" s="13" t="s">
        <v>76</v>
      </c>
      <c r="AY192" s="247" t="s">
        <v>124</v>
      </c>
    </row>
    <row r="193" s="14" customFormat="1">
      <c r="A193" s="14"/>
      <c r="B193" s="248"/>
      <c r="C193" s="249"/>
      <c r="D193" s="239" t="s">
        <v>135</v>
      </c>
      <c r="E193" s="250" t="s">
        <v>1</v>
      </c>
      <c r="F193" s="251" t="s">
        <v>84</v>
      </c>
      <c r="G193" s="249"/>
      <c r="H193" s="252">
        <v>1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135</v>
      </c>
      <c r="AU193" s="258" t="s">
        <v>84</v>
      </c>
      <c r="AV193" s="14" t="s">
        <v>86</v>
      </c>
      <c r="AW193" s="14" t="s">
        <v>32</v>
      </c>
      <c r="AX193" s="14" t="s">
        <v>84</v>
      </c>
      <c r="AY193" s="258" t="s">
        <v>124</v>
      </c>
    </row>
    <row r="194" s="2" customFormat="1" ht="26.4" customHeight="1">
      <c r="A194" s="39"/>
      <c r="B194" s="40"/>
      <c r="C194" s="219" t="s">
        <v>175</v>
      </c>
      <c r="D194" s="219" t="s">
        <v>126</v>
      </c>
      <c r="E194" s="220" t="s">
        <v>715</v>
      </c>
      <c r="F194" s="221" t="s">
        <v>716</v>
      </c>
      <c r="G194" s="222" t="s">
        <v>653</v>
      </c>
      <c r="H194" s="223">
        <v>1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41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654</v>
      </c>
      <c r="AT194" s="230" t="s">
        <v>126</v>
      </c>
      <c r="AU194" s="230" t="s">
        <v>84</v>
      </c>
      <c r="AY194" s="18" t="s">
        <v>124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84</v>
      </c>
      <c r="BK194" s="231">
        <f>ROUND(I194*H194,2)</f>
        <v>0</v>
      </c>
      <c r="BL194" s="18" t="s">
        <v>654</v>
      </c>
      <c r="BM194" s="230" t="s">
        <v>717</v>
      </c>
    </row>
    <row r="195" s="13" customFormat="1">
      <c r="A195" s="13"/>
      <c r="B195" s="237"/>
      <c r="C195" s="238"/>
      <c r="D195" s="239" t="s">
        <v>135</v>
      </c>
      <c r="E195" s="240" t="s">
        <v>1</v>
      </c>
      <c r="F195" s="241" t="s">
        <v>718</v>
      </c>
      <c r="G195" s="238"/>
      <c r="H195" s="240" t="s">
        <v>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135</v>
      </c>
      <c r="AU195" s="247" t="s">
        <v>84</v>
      </c>
      <c r="AV195" s="13" t="s">
        <v>84</v>
      </c>
      <c r="AW195" s="13" t="s">
        <v>32</v>
      </c>
      <c r="AX195" s="13" t="s">
        <v>76</v>
      </c>
      <c r="AY195" s="247" t="s">
        <v>124</v>
      </c>
    </row>
    <row r="196" s="13" customFormat="1">
      <c r="A196" s="13"/>
      <c r="B196" s="237"/>
      <c r="C196" s="238"/>
      <c r="D196" s="239" t="s">
        <v>135</v>
      </c>
      <c r="E196" s="240" t="s">
        <v>1</v>
      </c>
      <c r="F196" s="241" t="s">
        <v>138</v>
      </c>
      <c r="G196" s="238"/>
      <c r="H196" s="240" t="s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135</v>
      </c>
      <c r="AU196" s="247" t="s">
        <v>84</v>
      </c>
      <c r="AV196" s="13" t="s">
        <v>84</v>
      </c>
      <c r="AW196" s="13" t="s">
        <v>32</v>
      </c>
      <c r="AX196" s="13" t="s">
        <v>76</v>
      </c>
      <c r="AY196" s="247" t="s">
        <v>124</v>
      </c>
    </row>
    <row r="197" s="13" customFormat="1">
      <c r="A197" s="13"/>
      <c r="B197" s="237"/>
      <c r="C197" s="238"/>
      <c r="D197" s="239" t="s">
        <v>135</v>
      </c>
      <c r="E197" s="240" t="s">
        <v>1</v>
      </c>
      <c r="F197" s="241" t="s">
        <v>719</v>
      </c>
      <c r="G197" s="238"/>
      <c r="H197" s="240" t="s">
        <v>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135</v>
      </c>
      <c r="AU197" s="247" t="s">
        <v>84</v>
      </c>
      <c r="AV197" s="13" t="s">
        <v>84</v>
      </c>
      <c r="AW197" s="13" t="s">
        <v>32</v>
      </c>
      <c r="AX197" s="13" t="s">
        <v>76</v>
      </c>
      <c r="AY197" s="247" t="s">
        <v>124</v>
      </c>
    </row>
    <row r="198" s="13" customFormat="1">
      <c r="A198" s="13"/>
      <c r="B198" s="237"/>
      <c r="C198" s="238"/>
      <c r="D198" s="239" t="s">
        <v>135</v>
      </c>
      <c r="E198" s="240" t="s">
        <v>1</v>
      </c>
      <c r="F198" s="241" t="s">
        <v>720</v>
      </c>
      <c r="G198" s="238"/>
      <c r="H198" s="240" t="s">
        <v>1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135</v>
      </c>
      <c r="AU198" s="247" t="s">
        <v>84</v>
      </c>
      <c r="AV198" s="13" t="s">
        <v>84</v>
      </c>
      <c r="AW198" s="13" t="s">
        <v>32</v>
      </c>
      <c r="AX198" s="13" t="s">
        <v>76</v>
      </c>
      <c r="AY198" s="247" t="s">
        <v>124</v>
      </c>
    </row>
    <row r="199" s="13" customFormat="1">
      <c r="A199" s="13"/>
      <c r="B199" s="237"/>
      <c r="C199" s="238"/>
      <c r="D199" s="239" t="s">
        <v>135</v>
      </c>
      <c r="E199" s="240" t="s">
        <v>1</v>
      </c>
      <c r="F199" s="241" t="s">
        <v>721</v>
      </c>
      <c r="G199" s="238"/>
      <c r="H199" s="240" t="s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135</v>
      </c>
      <c r="AU199" s="247" t="s">
        <v>84</v>
      </c>
      <c r="AV199" s="13" t="s">
        <v>84</v>
      </c>
      <c r="AW199" s="13" t="s">
        <v>32</v>
      </c>
      <c r="AX199" s="13" t="s">
        <v>76</v>
      </c>
      <c r="AY199" s="247" t="s">
        <v>124</v>
      </c>
    </row>
    <row r="200" s="13" customFormat="1">
      <c r="A200" s="13"/>
      <c r="B200" s="237"/>
      <c r="C200" s="238"/>
      <c r="D200" s="239" t="s">
        <v>135</v>
      </c>
      <c r="E200" s="240" t="s">
        <v>1</v>
      </c>
      <c r="F200" s="241" t="s">
        <v>722</v>
      </c>
      <c r="G200" s="238"/>
      <c r="H200" s="240" t="s">
        <v>1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135</v>
      </c>
      <c r="AU200" s="247" t="s">
        <v>84</v>
      </c>
      <c r="AV200" s="13" t="s">
        <v>84</v>
      </c>
      <c r="AW200" s="13" t="s">
        <v>32</v>
      </c>
      <c r="AX200" s="13" t="s">
        <v>76</v>
      </c>
      <c r="AY200" s="247" t="s">
        <v>124</v>
      </c>
    </row>
    <row r="201" s="13" customFormat="1">
      <c r="A201" s="13"/>
      <c r="B201" s="237"/>
      <c r="C201" s="238"/>
      <c r="D201" s="239" t="s">
        <v>135</v>
      </c>
      <c r="E201" s="240" t="s">
        <v>1</v>
      </c>
      <c r="F201" s="241" t="s">
        <v>685</v>
      </c>
      <c r="G201" s="238"/>
      <c r="H201" s="240" t="s">
        <v>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135</v>
      </c>
      <c r="AU201" s="247" t="s">
        <v>84</v>
      </c>
      <c r="AV201" s="13" t="s">
        <v>84</v>
      </c>
      <c r="AW201" s="13" t="s">
        <v>32</v>
      </c>
      <c r="AX201" s="13" t="s">
        <v>76</v>
      </c>
      <c r="AY201" s="247" t="s">
        <v>124</v>
      </c>
    </row>
    <row r="202" s="13" customFormat="1">
      <c r="A202" s="13"/>
      <c r="B202" s="237"/>
      <c r="C202" s="238"/>
      <c r="D202" s="239" t="s">
        <v>135</v>
      </c>
      <c r="E202" s="240" t="s">
        <v>1</v>
      </c>
      <c r="F202" s="241" t="s">
        <v>138</v>
      </c>
      <c r="G202" s="238"/>
      <c r="H202" s="240" t="s">
        <v>1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7" t="s">
        <v>135</v>
      </c>
      <c r="AU202" s="247" t="s">
        <v>84</v>
      </c>
      <c r="AV202" s="13" t="s">
        <v>84</v>
      </c>
      <c r="AW202" s="13" t="s">
        <v>32</v>
      </c>
      <c r="AX202" s="13" t="s">
        <v>76</v>
      </c>
      <c r="AY202" s="247" t="s">
        <v>124</v>
      </c>
    </row>
    <row r="203" s="13" customFormat="1">
      <c r="A203" s="13"/>
      <c r="B203" s="237"/>
      <c r="C203" s="238"/>
      <c r="D203" s="239" t="s">
        <v>135</v>
      </c>
      <c r="E203" s="240" t="s">
        <v>1</v>
      </c>
      <c r="F203" s="241" t="s">
        <v>704</v>
      </c>
      <c r="G203" s="238"/>
      <c r="H203" s="240" t="s">
        <v>1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135</v>
      </c>
      <c r="AU203" s="247" t="s">
        <v>84</v>
      </c>
      <c r="AV203" s="13" t="s">
        <v>84</v>
      </c>
      <c r="AW203" s="13" t="s">
        <v>32</v>
      </c>
      <c r="AX203" s="13" t="s">
        <v>76</v>
      </c>
      <c r="AY203" s="247" t="s">
        <v>124</v>
      </c>
    </row>
    <row r="204" s="14" customFormat="1">
      <c r="A204" s="14"/>
      <c r="B204" s="248"/>
      <c r="C204" s="249"/>
      <c r="D204" s="239" t="s">
        <v>135</v>
      </c>
      <c r="E204" s="250" t="s">
        <v>1</v>
      </c>
      <c r="F204" s="251" t="s">
        <v>84</v>
      </c>
      <c r="G204" s="249"/>
      <c r="H204" s="252">
        <v>1</v>
      </c>
      <c r="I204" s="253"/>
      <c r="J204" s="249"/>
      <c r="K204" s="249"/>
      <c r="L204" s="254"/>
      <c r="M204" s="255"/>
      <c r="N204" s="256"/>
      <c r="O204" s="256"/>
      <c r="P204" s="256"/>
      <c r="Q204" s="256"/>
      <c r="R204" s="256"/>
      <c r="S204" s="256"/>
      <c r="T204" s="25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8" t="s">
        <v>135</v>
      </c>
      <c r="AU204" s="258" t="s">
        <v>84</v>
      </c>
      <c r="AV204" s="14" t="s">
        <v>86</v>
      </c>
      <c r="AW204" s="14" t="s">
        <v>32</v>
      </c>
      <c r="AX204" s="14" t="s">
        <v>84</v>
      </c>
      <c r="AY204" s="258" t="s">
        <v>124</v>
      </c>
    </row>
    <row r="205" s="12" customFormat="1" ht="25.92" customHeight="1">
      <c r="A205" s="12"/>
      <c r="B205" s="203"/>
      <c r="C205" s="204"/>
      <c r="D205" s="205" t="s">
        <v>75</v>
      </c>
      <c r="E205" s="206" t="s">
        <v>723</v>
      </c>
      <c r="F205" s="206" t="s">
        <v>724</v>
      </c>
      <c r="G205" s="204"/>
      <c r="H205" s="204"/>
      <c r="I205" s="207"/>
      <c r="J205" s="208">
        <f>BK205</f>
        <v>0</v>
      </c>
      <c r="K205" s="204"/>
      <c r="L205" s="209"/>
      <c r="M205" s="210"/>
      <c r="N205" s="211"/>
      <c r="O205" s="211"/>
      <c r="P205" s="212">
        <f>SUM(P206:P233)</f>
        <v>0</v>
      </c>
      <c r="Q205" s="211"/>
      <c r="R205" s="212">
        <f>SUM(R206:R233)</f>
        <v>0</v>
      </c>
      <c r="S205" s="211"/>
      <c r="T205" s="213">
        <f>SUM(T206:T233)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164</v>
      </c>
      <c r="AT205" s="215" t="s">
        <v>75</v>
      </c>
      <c r="AU205" s="215" t="s">
        <v>76</v>
      </c>
      <c r="AY205" s="214" t="s">
        <v>124</v>
      </c>
      <c r="BK205" s="216">
        <f>SUM(BK206:BK233)</f>
        <v>0</v>
      </c>
    </row>
    <row r="206" s="2" customFormat="1">
      <c r="A206" s="39"/>
      <c r="B206" s="40"/>
      <c r="C206" s="219" t="s">
        <v>188</v>
      </c>
      <c r="D206" s="219" t="s">
        <v>126</v>
      </c>
      <c r="E206" s="220" t="s">
        <v>725</v>
      </c>
      <c r="F206" s="221" t="s">
        <v>726</v>
      </c>
      <c r="G206" s="222" t="s">
        <v>653</v>
      </c>
      <c r="H206" s="223">
        <v>1</v>
      </c>
      <c r="I206" s="224"/>
      <c r="J206" s="225">
        <f>ROUND(I206*H206,2)</f>
        <v>0</v>
      </c>
      <c r="K206" s="221" t="s">
        <v>371</v>
      </c>
      <c r="L206" s="45"/>
      <c r="M206" s="226" t="s">
        <v>1</v>
      </c>
      <c r="N206" s="227" t="s">
        <v>41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131</v>
      </c>
      <c r="AT206" s="230" t="s">
        <v>126</v>
      </c>
      <c r="AU206" s="230" t="s">
        <v>84</v>
      </c>
      <c r="AY206" s="18" t="s">
        <v>124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84</v>
      </c>
      <c r="BK206" s="231">
        <f>ROUND(I206*H206,2)</f>
        <v>0</v>
      </c>
      <c r="BL206" s="18" t="s">
        <v>131</v>
      </c>
      <c r="BM206" s="230" t="s">
        <v>727</v>
      </c>
    </row>
    <row r="207" s="2" customFormat="1">
      <c r="A207" s="39"/>
      <c r="B207" s="40"/>
      <c r="C207" s="41"/>
      <c r="D207" s="232" t="s">
        <v>133</v>
      </c>
      <c r="E207" s="41"/>
      <c r="F207" s="233" t="s">
        <v>728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133</v>
      </c>
      <c r="AU207" s="18" t="s">
        <v>84</v>
      </c>
    </row>
    <row r="208" s="13" customFormat="1">
      <c r="A208" s="13"/>
      <c r="B208" s="237"/>
      <c r="C208" s="238"/>
      <c r="D208" s="239" t="s">
        <v>135</v>
      </c>
      <c r="E208" s="240" t="s">
        <v>1</v>
      </c>
      <c r="F208" s="241" t="s">
        <v>729</v>
      </c>
      <c r="G208" s="238"/>
      <c r="H208" s="240" t="s">
        <v>1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135</v>
      </c>
      <c r="AU208" s="247" t="s">
        <v>84</v>
      </c>
      <c r="AV208" s="13" t="s">
        <v>84</v>
      </c>
      <c r="AW208" s="13" t="s">
        <v>32</v>
      </c>
      <c r="AX208" s="13" t="s">
        <v>76</v>
      </c>
      <c r="AY208" s="247" t="s">
        <v>124</v>
      </c>
    </row>
    <row r="209" s="13" customFormat="1">
      <c r="A209" s="13"/>
      <c r="B209" s="237"/>
      <c r="C209" s="238"/>
      <c r="D209" s="239" t="s">
        <v>135</v>
      </c>
      <c r="E209" s="240" t="s">
        <v>1</v>
      </c>
      <c r="F209" s="241" t="s">
        <v>730</v>
      </c>
      <c r="G209" s="238"/>
      <c r="H209" s="240" t="s">
        <v>1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135</v>
      </c>
      <c r="AU209" s="247" t="s">
        <v>84</v>
      </c>
      <c r="AV209" s="13" t="s">
        <v>84</v>
      </c>
      <c r="AW209" s="13" t="s">
        <v>32</v>
      </c>
      <c r="AX209" s="13" t="s">
        <v>76</v>
      </c>
      <c r="AY209" s="247" t="s">
        <v>124</v>
      </c>
    </row>
    <row r="210" s="13" customFormat="1">
      <c r="A210" s="13"/>
      <c r="B210" s="237"/>
      <c r="C210" s="238"/>
      <c r="D210" s="239" t="s">
        <v>135</v>
      </c>
      <c r="E210" s="240" t="s">
        <v>1</v>
      </c>
      <c r="F210" s="241" t="s">
        <v>731</v>
      </c>
      <c r="G210" s="238"/>
      <c r="H210" s="240" t="s">
        <v>1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7" t="s">
        <v>135</v>
      </c>
      <c r="AU210" s="247" t="s">
        <v>84</v>
      </c>
      <c r="AV210" s="13" t="s">
        <v>84</v>
      </c>
      <c r="AW210" s="13" t="s">
        <v>32</v>
      </c>
      <c r="AX210" s="13" t="s">
        <v>76</v>
      </c>
      <c r="AY210" s="247" t="s">
        <v>124</v>
      </c>
    </row>
    <row r="211" s="13" customFormat="1">
      <c r="A211" s="13"/>
      <c r="B211" s="237"/>
      <c r="C211" s="238"/>
      <c r="D211" s="239" t="s">
        <v>135</v>
      </c>
      <c r="E211" s="240" t="s">
        <v>1</v>
      </c>
      <c r="F211" s="241" t="s">
        <v>732</v>
      </c>
      <c r="G211" s="238"/>
      <c r="H211" s="240" t="s">
        <v>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135</v>
      </c>
      <c r="AU211" s="247" t="s">
        <v>84</v>
      </c>
      <c r="AV211" s="13" t="s">
        <v>84</v>
      </c>
      <c r="AW211" s="13" t="s">
        <v>32</v>
      </c>
      <c r="AX211" s="13" t="s">
        <v>76</v>
      </c>
      <c r="AY211" s="247" t="s">
        <v>124</v>
      </c>
    </row>
    <row r="212" s="14" customFormat="1">
      <c r="A212" s="14"/>
      <c r="B212" s="248"/>
      <c r="C212" s="249"/>
      <c r="D212" s="239" t="s">
        <v>135</v>
      </c>
      <c r="E212" s="250" t="s">
        <v>1</v>
      </c>
      <c r="F212" s="251" t="s">
        <v>84</v>
      </c>
      <c r="G212" s="249"/>
      <c r="H212" s="252">
        <v>1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8" t="s">
        <v>135</v>
      </c>
      <c r="AU212" s="258" t="s">
        <v>84</v>
      </c>
      <c r="AV212" s="14" t="s">
        <v>86</v>
      </c>
      <c r="AW212" s="14" t="s">
        <v>32</v>
      </c>
      <c r="AX212" s="14" t="s">
        <v>84</v>
      </c>
      <c r="AY212" s="258" t="s">
        <v>124</v>
      </c>
    </row>
    <row r="213" s="2" customFormat="1" ht="26.4" customHeight="1">
      <c r="A213" s="39"/>
      <c r="B213" s="40"/>
      <c r="C213" s="219" t="s">
        <v>194</v>
      </c>
      <c r="D213" s="219" t="s">
        <v>126</v>
      </c>
      <c r="E213" s="220" t="s">
        <v>733</v>
      </c>
      <c r="F213" s="221" t="s">
        <v>734</v>
      </c>
      <c r="G213" s="222" t="s">
        <v>653</v>
      </c>
      <c r="H213" s="223">
        <v>1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41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654</v>
      </c>
      <c r="AT213" s="230" t="s">
        <v>126</v>
      </c>
      <c r="AU213" s="230" t="s">
        <v>84</v>
      </c>
      <c r="AY213" s="18" t="s">
        <v>124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654</v>
      </c>
      <c r="BM213" s="230" t="s">
        <v>735</v>
      </c>
    </row>
    <row r="214" s="13" customFormat="1">
      <c r="A214" s="13"/>
      <c r="B214" s="237"/>
      <c r="C214" s="238"/>
      <c r="D214" s="239" t="s">
        <v>135</v>
      </c>
      <c r="E214" s="240" t="s">
        <v>1</v>
      </c>
      <c r="F214" s="241" t="s">
        <v>736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135</v>
      </c>
      <c r="AU214" s="247" t="s">
        <v>84</v>
      </c>
      <c r="AV214" s="13" t="s">
        <v>84</v>
      </c>
      <c r="AW214" s="13" t="s">
        <v>32</v>
      </c>
      <c r="AX214" s="13" t="s">
        <v>76</v>
      </c>
      <c r="AY214" s="247" t="s">
        <v>124</v>
      </c>
    </row>
    <row r="215" s="13" customFormat="1">
      <c r="A215" s="13"/>
      <c r="B215" s="237"/>
      <c r="C215" s="238"/>
      <c r="D215" s="239" t="s">
        <v>135</v>
      </c>
      <c r="E215" s="240" t="s">
        <v>1</v>
      </c>
      <c r="F215" s="241" t="s">
        <v>737</v>
      </c>
      <c r="G215" s="238"/>
      <c r="H215" s="240" t="s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135</v>
      </c>
      <c r="AU215" s="247" t="s">
        <v>84</v>
      </c>
      <c r="AV215" s="13" t="s">
        <v>84</v>
      </c>
      <c r="AW215" s="13" t="s">
        <v>32</v>
      </c>
      <c r="AX215" s="13" t="s">
        <v>76</v>
      </c>
      <c r="AY215" s="247" t="s">
        <v>124</v>
      </c>
    </row>
    <row r="216" s="13" customFormat="1">
      <c r="A216" s="13"/>
      <c r="B216" s="237"/>
      <c r="C216" s="238"/>
      <c r="D216" s="239" t="s">
        <v>135</v>
      </c>
      <c r="E216" s="240" t="s">
        <v>1</v>
      </c>
      <c r="F216" s="241" t="s">
        <v>738</v>
      </c>
      <c r="G216" s="238"/>
      <c r="H216" s="240" t="s">
        <v>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135</v>
      </c>
      <c r="AU216" s="247" t="s">
        <v>84</v>
      </c>
      <c r="AV216" s="13" t="s">
        <v>84</v>
      </c>
      <c r="AW216" s="13" t="s">
        <v>32</v>
      </c>
      <c r="AX216" s="13" t="s">
        <v>76</v>
      </c>
      <c r="AY216" s="247" t="s">
        <v>124</v>
      </c>
    </row>
    <row r="217" s="13" customFormat="1">
      <c r="A217" s="13"/>
      <c r="B217" s="237"/>
      <c r="C217" s="238"/>
      <c r="D217" s="239" t="s">
        <v>135</v>
      </c>
      <c r="E217" s="240" t="s">
        <v>1</v>
      </c>
      <c r="F217" s="241" t="s">
        <v>739</v>
      </c>
      <c r="G217" s="238"/>
      <c r="H217" s="240" t="s">
        <v>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135</v>
      </c>
      <c r="AU217" s="247" t="s">
        <v>84</v>
      </c>
      <c r="AV217" s="13" t="s">
        <v>84</v>
      </c>
      <c r="AW217" s="13" t="s">
        <v>32</v>
      </c>
      <c r="AX217" s="13" t="s">
        <v>76</v>
      </c>
      <c r="AY217" s="247" t="s">
        <v>124</v>
      </c>
    </row>
    <row r="218" s="13" customFormat="1">
      <c r="A218" s="13"/>
      <c r="B218" s="237"/>
      <c r="C218" s="238"/>
      <c r="D218" s="239" t="s">
        <v>135</v>
      </c>
      <c r="E218" s="240" t="s">
        <v>1</v>
      </c>
      <c r="F218" s="241" t="s">
        <v>740</v>
      </c>
      <c r="G218" s="238"/>
      <c r="H218" s="240" t="s">
        <v>1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135</v>
      </c>
      <c r="AU218" s="247" t="s">
        <v>84</v>
      </c>
      <c r="AV218" s="13" t="s">
        <v>84</v>
      </c>
      <c r="AW218" s="13" t="s">
        <v>32</v>
      </c>
      <c r="AX218" s="13" t="s">
        <v>76</v>
      </c>
      <c r="AY218" s="247" t="s">
        <v>124</v>
      </c>
    </row>
    <row r="219" s="13" customFormat="1">
      <c r="A219" s="13"/>
      <c r="B219" s="237"/>
      <c r="C219" s="238"/>
      <c r="D219" s="239" t="s">
        <v>135</v>
      </c>
      <c r="E219" s="240" t="s">
        <v>1</v>
      </c>
      <c r="F219" s="241" t="s">
        <v>741</v>
      </c>
      <c r="G219" s="238"/>
      <c r="H219" s="240" t="s">
        <v>1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7" t="s">
        <v>135</v>
      </c>
      <c r="AU219" s="247" t="s">
        <v>84</v>
      </c>
      <c r="AV219" s="13" t="s">
        <v>84</v>
      </c>
      <c r="AW219" s="13" t="s">
        <v>32</v>
      </c>
      <c r="AX219" s="13" t="s">
        <v>76</v>
      </c>
      <c r="AY219" s="247" t="s">
        <v>124</v>
      </c>
    </row>
    <row r="220" s="13" customFormat="1">
      <c r="A220" s="13"/>
      <c r="B220" s="237"/>
      <c r="C220" s="238"/>
      <c r="D220" s="239" t="s">
        <v>135</v>
      </c>
      <c r="E220" s="240" t="s">
        <v>1</v>
      </c>
      <c r="F220" s="241" t="s">
        <v>742</v>
      </c>
      <c r="G220" s="238"/>
      <c r="H220" s="240" t="s">
        <v>1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135</v>
      </c>
      <c r="AU220" s="247" t="s">
        <v>84</v>
      </c>
      <c r="AV220" s="13" t="s">
        <v>84</v>
      </c>
      <c r="AW220" s="13" t="s">
        <v>32</v>
      </c>
      <c r="AX220" s="13" t="s">
        <v>76</v>
      </c>
      <c r="AY220" s="247" t="s">
        <v>124</v>
      </c>
    </row>
    <row r="221" s="13" customFormat="1">
      <c r="A221" s="13"/>
      <c r="B221" s="237"/>
      <c r="C221" s="238"/>
      <c r="D221" s="239" t="s">
        <v>135</v>
      </c>
      <c r="E221" s="240" t="s">
        <v>1</v>
      </c>
      <c r="F221" s="241" t="s">
        <v>743</v>
      </c>
      <c r="G221" s="238"/>
      <c r="H221" s="240" t="s">
        <v>1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7" t="s">
        <v>135</v>
      </c>
      <c r="AU221" s="247" t="s">
        <v>84</v>
      </c>
      <c r="AV221" s="13" t="s">
        <v>84</v>
      </c>
      <c r="AW221" s="13" t="s">
        <v>32</v>
      </c>
      <c r="AX221" s="13" t="s">
        <v>76</v>
      </c>
      <c r="AY221" s="247" t="s">
        <v>124</v>
      </c>
    </row>
    <row r="222" s="13" customFormat="1">
      <c r="A222" s="13"/>
      <c r="B222" s="237"/>
      <c r="C222" s="238"/>
      <c r="D222" s="239" t="s">
        <v>135</v>
      </c>
      <c r="E222" s="240" t="s">
        <v>1</v>
      </c>
      <c r="F222" s="241" t="s">
        <v>744</v>
      </c>
      <c r="G222" s="238"/>
      <c r="H222" s="240" t="s">
        <v>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135</v>
      </c>
      <c r="AU222" s="247" t="s">
        <v>84</v>
      </c>
      <c r="AV222" s="13" t="s">
        <v>84</v>
      </c>
      <c r="AW222" s="13" t="s">
        <v>32</v>
      </c>
      <c r="AX222" s="13" t="s">
        <v>76</v>
      </c>
      <c r="AY222" s="247" t="s">
        <v>124</v>
      </c>
    </row>
    <row r="223" s="13" customFormat="1">
      <c r="A223" s="13"/>
      <c r="B223" s="237"/>
      <c r="C223" s="238"/>
      <c r="D223" s="239" t="s">
        <v>135</v>
      </c>
      <c r="E223" s="240" t="s">
        <v>1</v>
      </c>
      <c r="F223" s="241" t="s">
        <v>745</v>
      </c>
      <c r="G223" s="238"/>
      <c r="H223" s="240" t="s">
        <v>1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7" t="s">
        <v>135</v>
      </c>
      <c r="AU223" s="247" t="s">
        <v>84</v>
      </c>
      <c r="AV223" s="13" t="s">
        <v>84</v>
      </c>
      <c r="AW223" s="13" t="s">
        <v>32</v>
      </c>
      <c r="AX223" s="13" t="s">
        <v>76</v>
      </c>
      <c r="AY223" s="247" t="s">
        <v>124</v>
      </c>
    </row>
    <row r="224" s="14" customFormat="1">
      <c r="A224" s="14"/>
      <c r="B224" s="248"/>
      <c r="C224" s="249"/>
      <c r="D224" s="239" t="s">
        <v>135</v>
      </c>
      <c r="E224" s="250" t="s">
        <v>1</v>
      </c>
      <c r="F224" s="251" t="s">
        <v>84</v>
      </c>
      <c r="G224" s="249"/>
      <c r="H224" s="252">
        <v>1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135</v>
      </c>
      <c r="AU224" s="258" t="s">
        <v>84</v>
      </c>
      <c r="AV224" s="14" t="s">
        <v>86</v>
      </c>
      <c r="AW224" s="14" t="s">
        <v>32</v>
      </c>
      <c r="AX224" s="14" t="s">
        <v>84</v>
      </c>
      <c r="AY224" s="258" t="s">
        <v>124</v>
      </c>
    </row>
    <row r="225" s="2" customFormat="1" ht="26.4" customHeight="1">
      <c r="A225" s="39"/>
      <c r="B225" s="40"/>
      <c r="C225" s="219" t="s">
        <v>200</v>
      </c>
      <c r="D225" s="219" t="s">
        <v>126</v>
      </c>
      <c r="E225" s="220" t="s">
        <v>746</v>
      </c>
      <c r="F225" s="221" t="s">
        <v>747</v>
      </c>
      <c r="G225" s="222" t="s">
        <v>653</v>
      </c>
      <c r="H225" s="223">
        <v>1</v>
      </c>
      <c r="I225" s="224"/>
      <c r="J225" s="225">
        <f>ROUND(I225*H225,2)</f>
        <v>0</v>
      </c>
      <c r="K225" s="221" t="s">
        <v>371</v>
      </c>
      <c r="L225" s="45"/>
      <c r="M225" s="226" t="s">
        <v>1</v>
      </c>
      <c r="N225" s="227" t="s">
        <v>41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654</v>
      </c>
      <c r="AT225" s="230" t="s">
        <v>126</v>
      </c>
      <c r="AU225" s="230" t="s">
        <v>84</v>
      </c>
      <c r="AY225" s="18" t="s">
        <v>124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84</v>
      </c>
      <c r="BK225" s="231">
        <f>ROUND(I225*H225,2)</f>
        <v>0</v>
      </c>
      <c r="BL225" s="18" t="s">
        <v>654</v>
      </c>
      <c r="BM225" s="230" t="s">
        <v>748</v>
      </c>
    </row>
    <row r="226" s="2" customFormat="1">
      <c r="A226" s="39"/>
      <c r="B226" s="40"/>
      <c r="C226" s="41"/>
      <c r="D226" s="232" t="s">
        <v>133</v>
      </c>
      <c r="E226" s="41"/>
      <c r="F226" s="233" t="s">
        <v>749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133</v>
      </c>
      <c r="AU226" s="18" t="s">
        <v>84</v>
      </c>
    </row>
    <row r="227" s="13" customFormat="1">
      <c r="A227" s="13"/>
      <c r="B227" s="237"/>
      <c r="C227" s="238"/>
      <c r="D227" s="239" t="s">
        <v>135</v>
      </c>
      <c r="E227" s="240" t="s">
        <v>1</v>
      </c>
      <c r="F227" s="241" t="s">
        <v>750</v>
      </c>
      <c r="G227" s="238"/>
      <c r="H227" s="240" t="s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135</v>
      </c>
      <c r="AU227" s="247" t="s">
        <v>84</v>
      </c>
      <c r="AV227" s="13" t="s">
        <v>84</v>
      </c>
      <c r="AW227" s="13" t="s">
        <v>32</v>
      </c>
      <c r="AX227" s="13" t="s">
        <v>76</v>
      </c>
      <c r="AY227" s="247" t="s">
        <v>124</v>
      </c>
    </row>
    <row r="228" s="13" customFormat="1">
      <c r="A228" s="13"/>
      <c r="B228" s="237"/>
      <c r="C228" s="238"/>
      <c r="D228" s="239" t="s">
        <v>135</v>
      </c>
      <c r="E228" s="240" t="s">
        <v>1</v>
      </c>
      <c r="F228" s="241" t="s">
        <v>138</v>
      </c>
      <c r="G228" s="238"/>
      <c r="H228" s="240" t="s">
        <v>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135</v>
      </c>
      <c r="AU228" s="247" t="s">
        <v>84</v>
      </c>
      <c r="AV228" s="13" t="s">
        <v>84</v>
      </c>
      <c r="AW228" s="13" t="s">
        <v>32</v>
      </c>
      <c r="AX228" s="13" t="s">
        <v>76</v>
      </c>
      <c r="AY228" s="247" t="s">
        <v>124</v>
      </c>
    </row>
    <row r="229" s="13" customFormat="1">
      <c r="A229" s="13"/>
      <c r="B229" s="237"/>
      <c r="C229" s="238"/>
      <c r="D229" s="239" t="s">
        <v>135</v>
      </c>
      <c r="E229" s="240" t="s">
        <v>1</v>
      </c>
      <c r="F229" s="241" t="s">
        <v>751</v>
      </c>
      <c r="G229" s="238"/>
      <c r="H229" s="240" t="s">
        <v>1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7" t="s">
        <v>135</v>
      </c>
      <c r="AU229" s="247" t="s">
        <v>84</v>
      </c>
      <c r="AV229" s="13" t="s">
        <v>84</v>
      </c>
      <c r="AW229" s="13" t="s">
        <v>32</v>
      </c>
      <c r="AX229" s="13" t="s">
        <v>76</v>
      </c>
      <c r="AY229" s="247" t="s">
        <v>124</v>
      </c>
    </row>
    <row r="230" s="13" customFormat="1">
      <c r="A230" s="13"/>
      <c r="B230" s="237"/>
      <c r="C230" s="238"/>
      <c r="D230" s="239" t="s">
        <v>135</v>
      </c>
      <c r="E230" s="240" t="s">
        <v>1</v>
      </c>
      <c r="F230" s="241" t="s">
        <v>752</v>
      </c>
      <c r="G230" s="238"/>
      <c r="H230" s="240" t="s">
        <v>1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7" t="s">
        <v>135</v>
      </c>
      <c r="AU230" s="247" t="s">
        <v>84</v>
      </c>
      <c r="AV230" s="13" t="s">
        <v>84</v>
      </c>
      <c r="AW230" s="13" t="s">
        <v>32</v>
      </c>
      <c r="AX230" s="13" t="s">
        <v>76</v>
      </c>
      <c r="AY230" s="247" t="s">
        <v>124</v>
      </c>
    </row>
    <row r="231" s="13" customFormat="1">
      <c r="A231" s="13"/>
      <c r="B231" s="237"/>
      <c r="C231" s="238"/>
      <c r="D231" s="239" t="s">
        <v>135</v>
      </c>
      <c r="E231" s="240" t="s">
        <v>1</v>
      </c>
      <c r="F231" s="241" t="s">
        <v>138</v>
      </c>
      <c r="G231" s="238"/>
      <c r="H231" s="240" t="s">
        <v>1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135</v>
      </c>
      <c r="AU231" s="247" t="s">
        <v>84</v>
      </c>
      <c r="AV231" s="13" t="s">
        <v>84</v>
      </c>
      <c r="AW231" s="13" t="s">
        <v>32</v>
      </c>
      <c r="AX231" s="13" t="s">
        <v>76</v>
      </c>
      <c r="AY231" s="247" t="s">
        <v>124</v>
      </c>
    </row>
    <row r="232" s="13" customFormat="1">
      <c r="A232" s="13"/>
      <c r="B232" s="237"/>
      <c r="C232" s="238"/>
      <c r="D232" s="239" t="s">
        <v>135</v>
      </c>
      <c r="E232" s="240" t="s">
        <v>1</v>
      </c>
      <c r="F232" s="241" t="s">
        <v>664</v>
      </c>
      <c r="G232" s="238"/>
      <c r="H232" s="240" t="s">
        <v>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135</v>
      </c>
      <c r="AU232" s="247" t="s">
        <v>84</v>
      </c>
      <c r="AV232" s="13" t="s">
        <v>84</v>
      </c>
      <c r="AW232" s="13" t="s">
        <v>32</v>
      </c>
      <c r="AX232" s="13" t="s">
        <v>76</v>
      </c>
      <c r="AY232" s="247" t="s">
        <v>124</v>
      </c>
    </row>
    <row r="233" s="14" customFormat="1">
      <c r="A233" s="14"/>
      <c r="B233" s="248"/>
      <c r="C233" s="249"/>
      <c r="D233" s="239" t="s">
        <v>135</v>
      </c>
      <c r="E233" s="250" t="s">
        <v>1</v>
      </c>
      <c r="F233" s="251" t="s">
        <v>84</v>
      </c>
      <c r="G233" s="249"/>
      <c r="H233" s="252">
        <v>1</v>
      </c>
      <c r="I233" s="253"/>
      <c r="J233" s="249"/>
      <c r="K233" s="249"/>
      <c r="L233" s="254"/>
      <c r="M233" s="255"/>
      <c r="N233" s="256"/>
      <c r="O233" s="256"/>
      <c r="P233" s="256"/>
      <c r="Q233" s="256"/>
      <c r="R233" s="256"/>
      <c r="S233" s="256"/>
      <c r="T233" s="25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8" t="s">
        <v>135</v>
      </c>
      <c r="AU233" s="258" t="s">
        <v>84</v>
      </c>
      <c r="AV233" s="14" t="s">
        <v>86</v>
      </c>
      <c r="AW233" s="14" t="s">
        <v>32</v>
      </c>
      <c r="AX233" s="14" t="s">
        <v>84</v>
      </c>
      <c r="AY233" s="258" t="s">
        <v>124</v>
      </c>
    </row>
    <row r="234" s="12" customFormat="1" ht="25.92" customHeight="1">
      <c r="A234" s="12"/>
      <c r="B234" s="203"/>
      <c r="C234" s="204"/>
      <c r="D234" s="205" t="s">
        <v>75</v>
      </c>
      <c r="E234" s="206" t="s">
        <v>753</v>
      </c>
      <c r="F234" s="206" t="s">
        <v>754</v>
      </c>
      <c r="G234" s="204"/>
      <c r="H234" s="204"/>
      <c r="I234" s="207"/>
      <c r="J234" s="208">
        <f>BK234</f>
        <v>0</v>
      </c>
      <c r="K234" s="204"/>
      <c r="L234" s="209"/>
      <c r="M234" s="210"/>
      <c r="N234" s="211"/>
      <c r="O234" s="211"/>
      <c r="P234" s="212">
        <f>SUM(P235:P250)</f>
        <v>0</v>
      </c>
      <c r="Q234" s="211"/>
      <c r="R234" s="212">
        <f>SUM(R235:R250)</f>
        <v>0</v>
      </c>
      <c r="S234" s="211"/>
      <c r="T234" s="213">
        <f>SUM(T235:T250)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4" t="s">
        <v>164</v>
      </c>
      <c r="AT234" s="215" t="s">
        <v>75</v>
      </c>
      <c r="AU234" s="215" t="s">
        <v>76</v>
      </c>
      <c r="AY234" s="214" t="s">
        <v>124</v>
      </c>
      <c r="BK234" s="216">
        <f>SUM(BK235:BK250)</f>
        <v>0</v>
      </c>
    </row>
    <row r="235" s="2" customFormat="1" ht="26.4" customHeight="1">
      <c r="A235" s="39"/>
      <c r="B235" s="40"/>
      <c r="C235" s="219" t="s">
        <v>208</v>
      </c>
      <c r="D235" s="219" t="s">
        <v>126</v>
      </c>
      <c r="E235" s="220" t="s">
        <v>755</v>
      </c>
      <c r="F235" s="221" t="s">
        <v>756</v>
      </c>
      <c r="G235" s="222" t="s">
        <v>653</v>
      </c>
      <c r="H235" s="223">
        <v>1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41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654</v>
      </c>
      <c r="AT235" s="230" t="s">
        <v>126</v>
      </c>
      <c r="AU235" s="230" t="s">
        <v>84</v>
      </c>
      <c r="AY235" s="18" t="s">
        <v>124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84</v>
      </c>
      <c r="BK235" s="231">
        <f>ROUND(I235*H235,2)</f>
        <v>0</v>
      </c>
      <c r="BL235" s="18" t="s">
        <v>654</v>
      </c>
      <c r="BM235" s="230" t="s">
        <v>757</v>
      </c>
    </row>
    <row r="236" s="13" customFormat="1">
      <c r="A236" s="13"/>
      <c r="B236" s="237"/>
      <c r="C236" s="238"/>
      <c r="D236" s="239" t="s">
        <v>135</v>
      </c>
      <c r="E236" s="240" t="s">
        <v>1</v>
      </c>
      <c r="F236" s="241" t="s">
        <v>758</v>
      </c>
      <c r="G236" s="238"/>
      <c r="H236" s="240" t="s">
        <v>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7" t="s">
        <v>135</v>
      </c>
      <c r="AU236" s="247" t="s">
        <v>84</v>
      </c>
      <c r="AV236" s="13" t="s">
        <v>84</v>
      </c>
      <c r="AW236" s="13" t="s">
        <v>32</v>
      </c>
      <c r="AX236" s="13" t="s">
        <v>76</v>
      </c>
      <c r="AY236" s="247" t="s">
        <v>124</v>
      </c>
    </row>
    <row r="237" s="13" customFormat="1">
      <c r="A237" s="13"/>
      <c r="B237" s="237"/>
      <c r="C237" s="238"/>
      <c r="D237" s="239" t="s">
        <v>135</v>
      </c>
      <c r="E237" s="240" t="s">
        <v>1</v>
      </c>
      <c r="F237" s="241" t="s">
        <v>138</v>
      </c>
      <c r="G237" s="238"/>
      <c r="H237" s="240" t="s">
        <v>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135</v>
      </c>
      <c r="AU237" s="247" t="s">
        <v>84</v>
      </c>
      <c r="AV237" s="13" t="s">
        <v>84</v>
      </c>
      <c r="AW237" s="13" t="s">
        <v>32</v>
      </c>
      <c r="AX237" s="13" t="s">
        <v>76</v>
      </c>
      <c r="AY237" s="247" t="s">
        <v>124</v>
      </c>
    </row>
    <row r="238" s="13" customFormat="1">
      <c r="A238" s="13"/>
      <c r="B238" s="237"/>
      <c r="C238" s="238"/>
      <c r="D238" s="239" t="s">
        <v>135</v>
      </c>
      <c r="E238" s="240" t="s">
        <v>1</v>
      </c>
      <c r="F238" s="241" t="s">
        <v>759</v>
      </c>
      <c r="G238" s="238"/>
      <c r="H238" s="240" t="s">
        <v>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135</v>
      </c>
      <c r="AU238" s="247" t="s">
        <v>84</v>
      </c>
      <c r="AV238" s="13" t="s">
        <v>84</v>
      </c>
      <c r="AW238" s="13" t="s">
        <v>32</v>
      </c>
      <c r="AX238" s="13" t="s">
        <v>76</v>
      </c>
      <c r="AY238" s="247" t="s">
        <v>124</v>
      </c>
    </row>
    <row r="239" s="13" customFormat="1">
      <c r="A239" s="13"/>
      <c r="B239" s="237"/>
      <c r="C239" s="238"/>
      <c r="D239" s="239" t="s">
        <v>135</v>
      </c>
      <c r="E239" s="240" t="s">
        <v>1</v>
      </c>
      <c r="F239" s="241" t="s">
        <v>760</v>
      </c>
      <c r="G239" s="238"/>
      <c r="H239" s="240" t="s">
        <v>1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135</v>
      </c>
      <c r="AU239" s="247" t="s">
        <v>84</v>
      </c>
      <c r="AV239" s="13" t="s">
        <v>84</v>
      </c>
      <c r="AW239" s="13" t="s">
        <v>32</v>
      </c>
      <c r="AX239" s="13" t="s">
        <v>76</v>
      </c>
      <c r="AY239" s="247" t="s">
        <v>124</v>
      </c>
    </row>
    <row r="240" s="13" customFormat="1">
      <c r="A240" s="13"/>
      <c r="B240" s="237"/>
      <c r="C240" s="238"/>
      <c r="D240" s="239" t="s">
        <v>135</v>
      </c>
      <c r="E240" s="240" t="s">
        <v>1</v>
      </c>
      <c r="F240" s="241" t="s">
        <v>761</v>
      </c>
      <c r="G240" s="238"/>
      <c r="H240" s="240" t="s">
        <v>1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7" t="s">
        <v>135</v>
      </c>
      <c r="AU240" s="247" t="s">
        <v>84</v>
      </c>
      <c r="AV240" s="13" t="s">
        <v>84</v>
      </c>
      <c r="AW240" s="13" t="s">
        <v>32</v>
      </c>
      <c r="AX240" s="13" t="s">
        <v>76</v>
      </c>
      <c r="AY240" s="247" t="s">
        <v>124</v>
      </c>
    </row>
    <row r="241" s="13" customFormat="1">
      <c r="A241" s="13"/>
      <c r="B241" s="237"/>
      <c r="C241" s="238"/>
      <c r="D241" s="239" t="s">
        <v>135</v>
      </c>
      <c r="E241" s="240" t="s">
        <v>1</v>
      </c>
      <c r="F241" s="241" t="s">
        <v>762</v>
      </c>
      <c r="G241" s="238"/>
      <c r="H241" s="240" t="s">
        <v>1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7" t="s">
        <v>135</v>
      </c>
      <c r="AU241" s="247" t="s">
        <v>84</v>
      </c>
      <c r="AV241" s="13" t="s">
        <v>84</v>
      </c>
      <c r="AW241" s="13" t="s">
        <v>32</v>
      </c>
      <c r="AX241" s="13" t="s">
        <v>76</v>
      </c>
      <c r="AY241" s="247" t="s">
        <v>124</v>
      </c>
    </row>
    <row r="242" s="13" customFormat="1">
      <c r="A242" s="13"/>
      <c r="B242" s="237"/>
      <c r="C242" s="238"/>
      <c r="D242" s="239" t="s">
        <v>135</v>
      </c>
      <c r="E242" s="240" t="s">
        <v>1</v>
      </c>
      <c r="F242" s="241" t="s">
        <v>685</v>
      </c>
      <c r="G242" s="238"/>
      <c r="H242" s="240" t="s">
        <v>1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7" t="s">
        <v>135</v>
      </c>
      <c r="AU242" s="247" t="s">
        <v>84</v>
      </c>
      <c r="AV242" s="13" t="s">
        <v>84</v>
      </c>
      <c r="AW242" s="13" t="s">
        <v>32</v>
      </c>
      <c r="AX242" s="13" t="s">
        <v>76</v>
      </c>
      <c r="AY242" s="247" t="s">
        <v>124</v>
      </c>
    </row>
    <row r="243" s="14" customFormat="1">
      <c r="A243" s="14"/>
      <c r="B243" s="248"/>
      <c r="C243" s="249"/>
      <c r="D243" s="239" t="s">
        <v>135</v>
      </c>
      <c r="E243" s="250" t="s">
        <v>1</v>
      </c>
      <c r="F243" s="251" t="s">
        <v>84</v>
      </c>
      <c r="G243" s="249"/>
      <c r="H243" s="252">
        <v>1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8" t="s">
        <v>135</v>
      </c>
      <c r="AU243" s="258" t="s">
        <v>84</v>
      </c>
      <c r="AV243" s="14" t="s">
        <v>86</v>
      </c>
      <c r="AW243" s="14" t="s">
        <v>32</v>
      </c>
      <c r="AX243" s="14" t="s">
        <v>84</v>
      </c>
      <c r="AY243" s="258" t="s">
        <v>124</v>
      </c>
    </row>
    <row r="244" s="2" customFormat="1" ht="26.4" customHeight="1">
      <c r="A244" s="39"/>
      <c r="B244" s="40"/>
      <c r="C244" s="219" t="s">
        <v>8</v>
      </c>
      <c r="D244" s="219" t="s">
        <v>126</v>
      </c>
      <c r="E244" s="220" t="s">
        <v>763</v>
      </c>
      <c r="F244" s="221" t="s">
        <v>764</v>
      </c>
      <c r="G244" s="222" t="s">
        <v>653</v>
      </c>
      <c r="H244" s="223">
        <v>1</v>
      </c>
      <c r="I244" s="224"/>
      <c r="J244" s="225">
        <f>ROUND(I244*H244,2)</f>
        <v>0</v>
      </c>
      <c r="K244" s="221" t="s">
        <v>371</v>
      </c>
      <c r="L244" s="45"/>
      <c r="M244" s="226" t="s">
        <v>1</v>
      </c>
      <c r="N244" s="227" t="s">
        <v>41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654</v>
      </c>
      <c r="AT244" s="230" t="s">
        <v>126</v>
      </c>
      <c r="AU244" s="230" t="s">
        <v>84</v>
      </c>
      <c r="AY244" s="18" t="s">
        <v>124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84</v>
      </c>
      <c r="BK244" s="231">
        <f>ROUND(I244*H244,2)</f>
        <v>0</v>
      </c>
      <c r="BL244" s="18" t="s">
        <v>654</v>
      </c>
      <c r="BM244" s="230" t="s">
        <v>765</v>
      </c>
    </row>
    <row r="245" s="2" customFormat="1">
      <c r="A245" s="39"/>
      <c r="B245" s="40"/>
      <c r="C245" s="41"/>
      <c r="D245" s="232" t="s">
        <v>133</v>
      </c>
      <c r="E245" s="41"/>
      <c r="F245" s="233" t="s">
        <v>766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133</v>
      </c>
      <c r="AU245" s="18" t="s">
        <v>84</v>
      </c>
    </row>
    <row r="246" s="13" customFormat="1">
      <c r="A246" s="13"/>
      <c r="B246" s="237"/>
      <c r="C246" s="238"/>
      <c r="D246" s="239" t="s">
        <v>135</v>
      </c>
      <c r="E246" s="240" t="s">
        <v>1</v>
      </c>
      <c r="F246" s="241" t="s">
        <v>767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135</v>
      </c>
      <c r="AU246" s="247" t="s">
        <v>84</v>
      </c>
      <c r="AV246" s="13" t="s">
        <v>84</v>
      </c>
      <c r="AW246" s="13" t="s">
        <v>32</v>
      </c>
      <c r="AX246" s="13" t="s">
        <v>76</v>
      </c>
      <c r="AY246" s="247" t="s">
        <v>124</v>
      </c>
    </row>
    <row r="247" s="13" customFormat="1">
      <c r="A247" s="13"/>
      <c r="B247" s="237"/>
      <c r="C247" s="238"/>
      <c r="D247" s="239" t="s">
        <v>135</v>
      </c>
      <c r="E247" s="240" t="s">
        <v>1</v>
      </c>
      <c r="F247" s="241" t="s">
        <v>138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135</v>
      </c>
      <c r="AU247" s="247" t="s">
        <v>84</v>
      </c>
      <c r="AV247" s="13" t="s">
        <v>84</v>
      </c>
      <c r="AW247" s="13" t="s">
        <v>32</v>
      </c>
      <c r="AX247" s="13" t="s">
        <v>76</v>
      </c>
      <c r="AY247" s="247" t="s">
        <v>124</v>
      </c>
    </row>
    <row r="248" s="13" customFormat="1">
      <c r="A248" s="13"/>
      <c r="B248" s="237"/>
      <c r="C248" s="238"/>
      <c r="D248" s="239" t="s">
        <v>135</v>
      </c>
      <c r="E248" s="240" t="s">
        <v>1</v>
      </c>
      <c r="F248" s="241" t="s">
        <v>768</v>
      </c>
      <c r="G248" s="238"/>
      <c r="H248" s="240" t="s">
        <v>1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135</v>
      </c>
      <c r="AU248" s="247" t="s">
        <v>84</v>
      </c>
      <c r="AV248" s="13" t="s">
        <v>84</v>
      </c>
      <c r="AW248" s="13" t="s">
        <v>32</v>
      </c>
      <c r="AX248" s="13" t="s">
        <v>76</v>
      </c>
      <c r="AY248" s="247" t="s">
        <v>124</v>
      </c>
    </row>
    <row r="249" s="13" customFormat="1">
      <c r="A249" s="13"/>
      <c r="B249" s="237"/>
      <c r="C249" s="238"/>
      <c r="D249" s="239" t="s">
        <v>135</v>
      </c>
      <c r="E249" s="240" t="s">
        <v>1</v>
      </c>
      <c r="F249" s="241" t="s">
        <v>769</v>
      </c>
      <c r="G249" s="238"/>
      <c r="H249" s="240" t="s">
        <v>1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135</v>
      </c>
      <c r="AU249" s="247" t="s">
        <v>84</v>
      </c>
      <c r="AV249" s="13" t="s">
        <v>84</v>
      </c>
      <c r="AW249" s="13" t="s">
        <v>32</v>
      </c>
      <c r="AX249" s="13" t="s">
        <v>76</v>
      </c>
      <c r="AY249" s="247" t="s">
        <v>124</v>
      </c>
    </row>
    <row r="250" s="14" customFormat="1">
      <c r="A250" s="14"/>
      <c r="B250" s="248"/>
      <c r="C250" s="249"/>
      <c r="D250" s="239" t="s">
        <v>135</v>
      </c>
      <c r="E250" s="250" t="s">
        <v>1</v>
      </c>
      <c r="F250" s="251" t="s">
        <v>84</v>
      </c>
      <c r="G250" s="249"/>
      <c r="H250" s="252">
        <v>1</v>
      </c>
      <c r="I250" s="253"/>
      <c r="J250" s="249"/>
      <c r="K250" s="249"/>
      <c r="L250" s="254"/>
      <c r="M250" s="296"/>
      <c r="N250" s="297"/>
      <c r="O250" s="297"/>
      <c r="P250" s="297"/>
      <c r="Q250" s="297"/>
      <c r="R250" s="297"/>
      <c r="S250" s="297"/>
      <c r="T250" s="29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8" t="s">
        <v>135</v>
      </c>
      <c r="AU250" s="258" t="s">
        <v>84</v>
      </c>
      <c r="AV250" s="14" t="s">
        <v>86</v>
      </c>
      <c r="AW250" s="14" t="s">
        <v>32</v>
      </c>
      <c r="AX250" s="14" t="s">
        <v>84</v>
      </c>
      <c r="AY250" s="258" t="s">
        <v>124</v>
      </c>
    </row>
    <row r="251" s="2" customFormat="1" ht="6.96" customHeight="1">
      <c r="A251" s="39"/>
      <c r="B251" s="67"/>
      <c r="C251" s="68"/>
      <c r="D251" s="68"/>
      <c r="E251" s="68"/>
      <c r="F251" s="68"/>
      <c r="G251" s="68"/>
      <c r="H251" s="68"/>
      <c r="I251" s="68"/>
      <c r="J251" s="68"/>
      <c r="K251" s="68"/>
      <c r="L251" s="45"/>
      <c r="M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</row>
  </sheetData>
  <sheetProtection sheet="1" autoFilter="0" formatColumns="0" formatRows="0" objects="1" scenarios="1" spinCount="100000" saltValue="I2hqxSC4homQUO5M2PXbDjEZp/BbC93xYEllKed/LmfsUbFUBYplxz9N10QBJvEIFaMde4rSavWe5DORnCJCfQ==" hashValue="EpMNzNEvr28Nbx/iJZ0gzu+M9JtBeUGHSNBG8Wae5FU3i6VNyPp9e1WpU8NZvwd867hhAQETFc0NHiThmELhPw==" algorithmName="SHA-512" password="CC35"/>
  <autoFilter ref="C119:K25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37" r:id="rId1" display="https://podminky.urs.cz/item/CS_URS_2024_01/013254000"/>
    <hyperlink ref="F207" r:id="rId2" display="https://podminky.urs.cz/item/CS_URS_2024_01/044002000"/>
    <hyperlink ref="F226" r:id="rId3" display="https://podminky.urs.cz/item/CS_URS_2024_01/049002000"/>
    <hyperlink ref="F245" r:id="rId4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Čermák</dc:creator>
  <cp:lastModifiedBy>Jakub Čermák</cp:lastModifiedBy>
  <dcterms:created xsi:type="dcterms:W3CDTF">2025-02-04T08:27:24Z</dcterms:created>
  <dcterms:modified xsi:type="dcterms:W3CDTF">2025-02-04T08:27:29Z</dcterms:modified>
</cp:coreProperties>
</file>