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a\Desktop\"/>
    </mc:Choice>
  </mc:AlternateContent>
  <xr:revisionPtr revIDLastSave="0" documentId="8_{A57882F7-FB64-409C-8A3C-7BD932DD577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B   Naklady" sheetId="12" r:id="rId4"/>
    <sheet name="A SO.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'A SO.01 Pol'!$1:$7</definedName>
    <definedName name="_xlnm.Print_Titles" localSheetId="3">'B  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'A SO.01 Pol'!$A$1:$Y$586</definedName>
    <definedName name="_xlnm.Print_Area" localSheetId="3">'B   Naklady'!$A$1:$Y$69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1" i="1"/>
  <c r="F41" i="1"/>
  <c r="G40" i="1"/>
  <c r="F40" i="1"/>
  <c r="G39" i="1"/>
  <c r="F39" i="1"/>
  <c r="G585" i="13"/>
  <c r="BA531" i="13"/>
  <c r="BA509" i="13"/>
  <c r="BA505" i="13"/>
  <c r="BA504" i="13"/>
  <c r="BA500" i="13"/>
  <c r="BA494" i="13"/>
  <c r="BA493" i="13"/>
  <c r="BA487" i="13"/>
  <c r="BA474" i="13"/>
  <c r="BA469" i="13"/>
  <c r="BA465" i="13"/>
  <c r="BA463" i="13"/>
  <c r="BA454" i="13"/>
  <c r="BA452" i="13"/>
  <c r="BA448" i="13"/>
  <c r="BA446" i="13"/>
  <c r="BA444" i="13"/>
  <c r="BA383" i="13"/>
  <c r="BA234" i="13"/>
  <c r="BA207" i="13"/>
  <c r="BA176" i="13"/>
  <c r="BA42" i="13"/>
  <c r="BA38" i="13"/>
  <c r="BA35" i="13"/>
  <c r="BA32" i="13"/>
  <c r="BA28" i="13"/>
  <c r="BA18" i="13"/>
  <c r="BA16" i="13"/>
  <c r="BA14" i="13"/>
  <c r="BA12" i="13"/>
  <c r="BA10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Q8" i="13" s="1"/>
  <c r="V19" i="13"/>
  <c r="G22" i="13"/>
  <c r="I22" i="13"/>
  <c r="K22" i="13"/>
  <c r="M22" i="13"/>
  <c r="O22" i="13"/>
  <c r="Q22" i="13"/>
  <c r="V22" i="13"/>
  <c r="G27" i="13"/>
  <c r="I27" i="13"/>
  <c r="K27" i="13"/>
  <c r="M27" i="13"/>
  <c r="O27" i="13"/>
  <c r="Q27" i="13"/>
  <c r="V27" i="13"/>
  <c r="G31" i="13"/>
  <c r="M31" i="13" s="1"/>
  <c r="I31" i="13"/>
  <c r="K31" i="13"/>
  <c r="O31" i="13"/>
  <c r="Q31" i="13"/>
  <c r="V31" i="13"/>
  <c r="G34" i="13"/>
  <c r="I34" i="13"/>
  <c r="K34" i="13"/>
  <c r="M34" i="13"/>
  <c r="O34" i="13"/>
  <c r="Q34" i="13"/>
  <c r="V34" i="13"/>
  <c r="G37" i="13"/>
  <c r="M37" i="13" s="1"/>
  <c r="I37" i="13"/>
  <c r="K37" i="13"/>
  <c r="O37" i="13"/>
  <c r="Q37" i="13"/>
  <c r="V37" i="13"/>
  <c r="G41" i="13"/>
  <c r="I41" i="13"/>
  <c r="K41" i="13"/>
  <c r="M41" i="13"/>
  <c r="O41" i="13"/>
  <c r="Q41" i="13"/>
  <c r="V41" i="13"/>
  <c r="G45" i="13"/>
  <c r="M45" i="13" s="1"/>
  <c r="I45" i="13"/>
  <c r="K45" i="13"/>
  <c r="O45" i="13"/>
  <c r="Q45" i="13"/>
  <c r="V45" i="13"/>
  <c r="G51" i="13"/>
  <c r="I51" i="13"/>
  <c r="K51" i="13"/>
  <c r="M51" i="13"/>
  <c r="O51" i="13"/>
  <c r="Q51" i="13"/>
  <c r="V51" i="13"/>
  <c r="G74" i="13"/>
  <c r="I74" i="13"/>
  <c r="K74" i="13"/>
  <c r="M74" i="13"/>
  <c r="O74" i="13"/>
  <c r="Q74" i="13"/>
  <c r="V74" i="13"/>
  <c r="G84" i="13"/>
  <c r="I84" i="13"/>
  <c r="K84" i="13"/>
  <c r="M84" i="13"/>
  <c r="O84" i="13"/>
  <c r="Q84" i="13"/>
  <c r="V84" i="13"/>
  <c r="G94" i="13"/>
  <c r="M94" i="13" s="1"/>
  <c r="I94" i="13"/>
  <c r="K94" i="13"/>
  <c r="O94" i="13"/>
  <c r="Q94" i="13"/>
  <c r="V94" i="13"/>
  <c r="G100" i="13"/>
  <c r="I100" i="13"/>
  <c r="K100" i="13"/>
  <c r="M100" i="13"/>
  <c r="O100" i="13"/>
  <c r="Q100" i="13"/>
  <c r="V100" i="13"/>
  <c r="G116" i="13"/>
  <c r="M116" i="13" s="1"/>
  <c r="I116" i="13"/>
  <c r="K116" i="13"/>
  <c r="O116" i="13"/>
  <c r="Q116" i="13"/>
  <c r="V116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M132" i="13" s="1"/>
  <c r="I132" i="13"/>
  <c r="K132" i="13"/>
  <c r="O132" i="13"/>
  <c r="Q132" i="13"/>
  <c r="V132" i="13"/>
  <c r="G154" i="13"/>
  <c r="I154" i="13"/>
  <c r="K154" i="13"/>
  <c r="M154" i="13"/>
  <c r="O154" i="13"/>
  <c r="Q154" i="13"/>
  <c r="V154" i="13"/>
  <c r="G159" i="13"/>
  <c r="M159" i="13" s="1"/>
  <c r="I159" i="13"/>
  <c r="K159" i="13"/>
  <c r="O159" i="13"/>
  <c r="Q159" i="13"/>
  <c r="V159" i="13"/>
  <c r="G175" i="13"/>
  <c r="I175" i="13"/>
  <c r="K175" i="13"/>
  <c r="M175" i="13"/>
  <c r="O175" i="13"/>
  <c r="Q175" i="13"/>
  <c r="V175" i="13"/>
  <c r="G191" i="13"/>
  <c r="I191" i="13"/>
  <c r="K191" i="13"/>
  <c r="M191" i="13"/>
  <c r="O191" i="13"/>
  <c r="Q191" i="13"/>
  <c r="V191" i="13"/>
  <c r="G195" i="13"/>
  <c r="I195" i="13"/>
  <c r="K195" i="13"/>
  <c r="M195" i="13"/>
  <c r="O195" i="13"/>
  <c r="Q195" i="13"/>
  <c r="V195" i="13"/>
  <c r="G200" i="13"/>
  <c r="M200" i="13" s="1"/>
  <c r="I200" i="13"/>
  <c r="K200" i="13"/>
  <c r="O200" i="13"/>
  <c r="Q200" i="13"/>
  <c r="V200" i="13"/>
  <c r="G206" i="13"/>
  <c r="I206" i="13"/>
  <c r="K206" i="13"/>
  <c r="M206" i="13"/>
  <c r="O206" i="13"/>
  <c r="Q206" i="13"/>
  <c r="V206" i="13"/>
  <c r="G215" i="13"/>
  <c r="M215" i="13" s="1"/>
  <c r="I215" i="13"/>
  <c r="K215" i="13"/>
  <c r="O215" i="13"/>
  <c r="Q215" i="13"/>
  <c r="V215" i="13"/>
  <c r="G224" i="13"/>
  <c r="M224" i="13" s="1"/>
  <c r="I224" i="13"/>
  <c r="K224" i="13"/>
  <c r="O224" i="13"/>
  <c r="Q224" i="13"/>
  <c r="V224" i="13"/>
  <c r="G233" i="13"/>
  <c r="M233" i="13" s="1"/>
  <c r="I233" i="13"/>
  <c r="K233" i="13"/>
  <c r="O233" i="13"/>
  <c r="Q233" i="13"/>
  <c r="V233" i="13"/>
  <c r="G242" i="13"/>
  <c r="I242" i="13"/>
  <c r="K242" i="13"/>
  <c r="M242" i="13"/>
  <c r="O242" i="13"/>
  <c r="Q242" i="13"/>
  <c r="V242" i="13"/>
  <c r="G252" i="13"/>
  <c r="I252" i="13"/>
  <c r="K252" i="13"/>
  <c r="M252" i="13"/>
  <c r="O252" i="13"/>
  <c r="Q252" i="13"/>
  <c r="V252" i="13"/>
  <c r="G256" i="13"/>
  <c r="I256" i="13"/>
  <c r="K256" i="13"/>
  <c r="M256" i="13"/>
  <c r="O256" i="13"/>
  <c r="Q256" i="13"/>
  <c r="V256" i="13"/>
  <c r="G259" i="13"/>
  <c r="G260" i="13"/>
  <c r="I260" i="13"/>
  <c r="I259" i="13" s="1"/>
  <c r="K260" i="13"/>
  <c r="M260" i="13"/>
  <c r="O260" i="13"/>
  <c r="Q260" i="13"/>
  <c r="Q259" i="13" s="1"/>
  <c r="V260" i="13"/>
  <c r="V259" i="13" s="1"/>
  <c r="G264" i="13"/>
  <c r="M264" i="13" s="1"/>
  <c r="I264" i="13"/>
  <c r="K264" i="13"/>
  <c r="K259" i="13" s="1"/>
  <c r="O264" i="13"/>
  <c r="Q264" i="13"/>
  <c r="V264" i="13"/>
  <c r="G269" i="13"/>
  <c r="I269" i="13"/>
  <c r="K269" i="13"/>
  <c r="M269" i="13"/>
  <c r="O269" i="13"/>
  <c r="Q269" i="13"/>
  <c r="V269" i="13"/>
  <c r="G272" i="13"/>
  <c r="M272" i="13" s="1"/>
  <c r="I272" i="13"/>
  <c r="K272" i="13"/>
  <c r="O272" i="13"/>
  <c r="O259" i="13" s="1"/>
  <c r="Q272" i="13"/>
  <c r="V272" i="13"/>
  <c r="G279" i="13"/>
  <c r="M279" i="13" s="1"/>
  <c r="I279" i="13"/>
  <c r="K279" i="13"/>
  <c r="O279" i="13"/>
  <c r="Q279" i="13"/>
  <c r="V279" i="13"/>
  <c r="G282" i="13"/>
  <c r="I282" i="13"/>
  <c r="K282" i="13"/>
  <c r="M282" i="13"/>
  <c r="O282" i="13"/>
  <c r="Q282" i="13"/>
  <c r="V282" i="13"/>
  <c r="G289" i="13"/>
  <c r="I289" i="13"/>
  <c r="K289" i="13"/>
  <c r="M289" i="13"/>
  <c r="O289" i="13"/>
  <c r="Q289" i="13"/>
  <c r="V289" i="13"/>
  <c r="G292" i="13"/>
  <c r="M292" i="13" s="1"/>
  <c r="I292" i="13"/>
  <c r="K292" i="13"/>
  <c r="O292" i="13"/>
  <c r="Q292" i="13"/>
  <c r="V292" i="13"/>
  <c r="G301" i="13"/>
  <c r="G300" i="13" s="1"/>
  <c r="I301" i="13"/>
  <c r="K301" i="13"/>
  <c r="K300" i="13" s="1"/>
  <c r="O301" i="13"/>
  <c r="O300" i="13" s="1"/>
  <c r="Q301" i="13"/>
  <c r="V301" i="13"/>
  <c r="V300" i="13" s="1"/>
  <c r="G306" i="13"/>
  <c r="I306" i="13"/>
  <c r="K306" i="13"/>
  <c r="M306" i="13"/>
  <c r="O306" i="13"/>
  <c r="Q306" i="13"/>
  <c r="V306" i="13"/>
  <c r="G311" i="13"/>
  <c r="M311" i="13" s="1"/>
  <c r="I311" i="13"/>
  <c r="K311" i="13"/>
  <c r="O311" i="13"/>
  <c r="Q311" i="13"/>
  <c r="V311" i="13"/>
  <c r="G317" i="13"/>
  <c r="M317" i="13" s="1"/>
  <c r="I317" i="13"/>
  <c r="K317" i="13"/>
  <c r="O317" i="13"/>
  <c r="Q317" i="13"/>
  <c r="Q300" i="13" s="1"/>
  <c r="V317" i="13"/>
  <c r="G323" i="13"/>
  <c r="I323" i="13"/>
  <c r="K323" i="13"/>
  <c r="M323" i="13"/>
  <c r="O323" i="13"/>
  <c r="Q323" i="13"/>
  <c r="V323" i="13"/>
  <c r="G328" i="13"/>
  <c r="I328" i="13"/>
  <c r="K328" i="13"/>
  <c r="M328" i="13"/>
  <c r="O328" i="13"/>
  <c r="Q328" i="13"/>
  <c r="V328" i="13"/>
  <c r="G334" i="13"/>
  <c r="M334" i="13" s="1"/>
  <c r="I334" i="13"/>
  <c r="K334" i="13"/>
  <c r="O334" i="13"/>
  <c r="Q334" i="13"/>
  <c r="V334" i="13"/>
  <c r="G342" i="13"/>
  <c r="I342" i="13"/>
  <c r="I300" i="13" s="1"/>
  <c r="K342" i="13"/>
  <c r="M342" i="13"/>
  <c r="O342" i="13"/>
  <c r="Q342" i="13"/>
  <c r="V342" i="13"/>
  <c r="K347" i="13"/>
  <c r="V347" i="13"/>
  <c r="G348" i="13"/>
  <c r="G347" i="13" s="1"/>
  <c r="I348" i="13"/>
  <c r="I347" i="13" s="1"/>
  <c r="K348" i="13"/>
  <c r="M348" i="13"/>
  <c r="M347" i="13" s="1"/>
  <c r="O348" i="13"/>
  <c r="Q348" i="13"/>
  <c r="Q347" i="13" s="1"/>
  <c r="V348" i="13"/>
  <c r="G352" i="13"/>
  <c r="M352" i="13" s="1"/>
  <c r="I352" i="13"/>
  <c r="K352" i="13"/>
  <c r="O352" i="13"/>
  <c r="O347" i="13" s="1"/>
  <c r="Q352" i="13"/>
  <c r="V352" i="13"/>
  <c r="G356" i="13"/>
  <c r="G357" i="13"/>
  <c r="I357" i="13"/>
  <c r="I356" i="13" s="1"/>
  <c r="K357" i="13"/>
  <c r="K356" i="13" s="1"/>
  <c r="M357" i="13"/>
  <c r="O357" i="13"/>
  <c r="O356" i="13" s="1"/>
  <c r="Q357" i="13"/>
  <c r="V357" i="13"/>
  <c r="V356" i="13" s="1"/>
  <c r="G361" i="13"/>
  <c r="I361" i="13"/>
  <c r="K361" i="13"/>
  <c r="M361" i="13"/>
  <c r="O361" i="13"/>
  <c r="Q361" i="13"/>
  <c r="V361" i="13"/>
  <c r="G365" i="13"/>
  <c r="I365" i="13"/>
  <c r="K365" i="13"/>
  <c r="M365" i="13"/>
  <c r="O365" i="13"/>
  <c r="Q365" i="13"/>
  <c r="V365" i="13"/>
  <c r="G367" i="13"/>
  <c r="I367" i="13"/>
  <c r="K367" i="13"/>
  <c r="M367" i="13"/>
  <c r="O367" i="13"/>
  <c r="Q367" i="13"/>
  <c r="V367" i="13"/>
  <c r="G372" i="13"/>
  <c r="M372" i="13" s="1"/>
  <c r="I372" i="13"/>
  <c r="K372" i="13"/>
  <c r="O372" i="13"/>
  <c r="Q372" i="13"/>
  <c r="Q356" i="13" s="1"/>
  <c r="V372" i="13"/>
  <c r="G377" i="13"/>
  <c r="Q377" i="13"/>
  <c r="V377" i="13"/>
  <c r="G378" i="13"/>
  <c r="M378" i="13" s="1"/>
  <c r="M377" i="13" s="1"/>
  <c r="I378" i="13"/>
  <c r="I377" i="13" s="1"/>
  <c r="K378" i="13"/>
  <c r="K377" i="13" s="1"/>
  <c r="O378" i="13"/>
  <c r="O377" i="13" s="1"/>
  <c r="Q378" i="13"/>
  <c r="V378" i="13"/>
  <c r="G381" i="13"/>
  <c r="K381" i="13"/>
  <c r="Q381" i="13"/>
  <c r="G382" i="13"/>
  <c r="I382" i="13"/>
  <c r="I381" i="13" s="1"/>
  <c r="K382" i="13"/>
  <c r="M382" i="13"/>
  <c r="M381" i="13" s="1"/>
  <c r="O382" i="13"/>
  <c r="O381" i="13" s="1"/>
  <c r="Q382" i="13"/>
  <c r="V382" i="13"/>
  <c r="V381" i="13" s="1"/>
  <c r="G416" i="13"/>
  <c r="G415" i="13" s="1"/>
  <c r="I416" i="13"/>
  <c r="K416" i="13"/>
  <c r="M416" i="13"/>
  <c r="O416" i="13"/>
  <c r="Q416" i="13"/>
  <c r="Q415" i="13" s="1"/>
  <c r="V416" i="13"/>
  <c r="V415" i="13" s="1"/>
  <c r="G432" i="13"/>
  <c r="I432" i="13"/>
  <c r="I415" i="13" s="1"/>
  <c r="K432" i="13"/>
  <c r="M432" i="13"/>
  <c r="O432" i="13"/>
  <c r="Q432" i="13"/>
  <c r="V432" i="13"/>
  <c r="G436" i="13"/>
  <c r="M436" i="13" s="1"/>
  <c r="I436" i="13"/>
  <c r="K436" i="13"/>
  <c r="O436" i="13"/>
  <c r="Q436" i="13"/>
  <c r="V436" i="13"/>
  <c r="G439" i="13"/>
  <c r="M439" i="13" s="1"/>
  <c r="I439" i="13"/>
  <c r="K439" i="13"/>
  <c r="O439" i="13"/>
  <c r="Q439" i="13"/>
  <c r="V439" i="13"/>
  <c r="G443" i="13"/>
  <c r="M443" i="13" s="1"/>
  <c r="I443" i="13"/>
  <c r="K443" i="13"/>
  <c r="O443" i="13"/>
  <c r="Q443" i="13"/>
  <c r="V443" i="13"/>
  <c r="G445" i="13"/>
  <c r="M445" i="13" s="1"/>
  <c r="I445" i="13"/>
  <c r="K445" i="13"/>
  <c r="K415" i="13" s="1"/>
  <c r="O445" i="13"/>
  <c r="Q445" i="13"/>
  <c r="V445" i="13"/>
  <c r="G447" i="13"/>
  <c r="I447" i="13"/>
  <c r="K447" i="13"/>
  <c r="M447" i="13"/>
  <c r="O447" i="13"/>
  <c r="Q447" i="13"/>
  <c r="V447" i="13"/>
  <c r="G449" i="13"/>
  <c r="I449" i="13"/>
  <c r="K449" i="13"/>
  <c r="M449" i="13"/>
  <c r="O449" i="13"/>
  <c r="O415" i="13" s="1"/>
  <c r="Q449" i="13"/>
  <c r="V449" i="13"/>
  <c r="G451" i="13"/>
  <c r="I451" i="13"/>
  <c r="K451" i="13"/>
  <c r="M451" i="13"/>
  <c r="O451" i="13"/>
  <c r="Q451" i="13"/>
  <c r="V451" i="13"/>
  <c r="G453" i="13"/>
  <c r="I453" i="13"/>
  <c r="K453" i="13"/>
  <c r="M453" i="13"/>
  <c r="O453" i="13"/>
  <c r="Q453" i="13"/>
  <c r="V453" i="13"/>
  <c r="G457" i="13"/>
  <c r="M457" i="13" s="1"/>
  <c r="I457" i="13"/>
  <c r="K457" i="13"/>
  <c r="O457" i="13"/>
  <c r="Q457" i="13"/>
  <c r="V457" i="13"/>
  <c r="G460" i="13"/>
  <c r="M460" i="13" s="1"/>
  <c r="I460" i="13"/>
  <c r="K460" i="13"/>
  <c r="O460" i="13"/>
  <c r="Q460" i="13"/>
  <c r="V460" i="13"/>
  <c r="G462" i="13"/>
  <c r="M462" i="13" s="1"/>
  <c r="I462" i="13"/>
  <c r="K462" i="13"/>
  <c r="O462" i="13"/>
  <c r="Q462" i="13"/>
  <c r="V462" i="13"/>
  <c r="G468" i="13"/>
  <c r="M468" i="13" s="1"/>
  <c r="I468" i="13"/>
  <c r="K468" i="13"/>
  <c r="O468" i="13"/>
  <c r="Q468" i="13"/>
  <c r="V468" i="13"/>
  <c r="G470" i="13"/>
  <c r="I470" i="13"/>
  <c r="K470" i="13"/>
  <c r="M470" i="13"/>
  <c r="O470" i="13"/>
  <c r="Q470" i="13"/>
  <c r="V470" i="13"/>
  <c r="K516" i="13"/>
  <c r="O516" i="13"/>
  <c r="G517" i="13"/>
  <c r="G516" i="13" s="1"/>
  <c r="I517" i="13"/>
  <c r="K517" i="13"/>
  <c r="M517" i="13"/>
  <c r="O517" i="13"/>
  <c r="Q517" i="13"/>
  <c r="Q516" i="13" s="1"/>
  <c r="V517" i="13"/>
  <c r="V516" i="13" s="1"/>
  <c r="G518" i="13"/>
  <c r="I518" i="13"/>
  <c r="I516" i="13" s="1"/>
  <c r="K518" i="13"/>
  <c r="M518" i="13"/>
  <c r="O518" i="13"/>
  <c r="Q518" i="13"/>
  <c r="V518" i="13"/>
  <c r="G521" i="13"/>
  <c r="M521" i="13" s="1"/>
  <c r="I521" i="13"/>
  <c r="K521" i="13"/>
  <c r="O521" i="13"/>
  <c r="Q521" i="13"/>
  <c r="V521" i="13"/>
  <c r="G526" i="13"/>
  <c r="G527" i="13"/>
  <c r="M527" i="13" s="1"/>
  <c r="M526" i="13" s="1"/>
  <c r="I527" i="13"/>
  <c r="I526" i="13" s="1"/>
  <c r="K527" i="13"/>
  <c r="K526" i="13" s="1"/>
  <c r="O527" i="13"/>
  <c r="O526" i="13" s="1"/>
  <c r="Q527" i="13"/>
  <c r="V527" i="13"/>
  <c r="G542" i="13"/>
  <c r="M542" i="13" s="1"/>
  <c r="I542" i="13"/>
  <c r="K542" i="13"/>
  <c r="O542" i="13"/>
  <c r="Q542" i="13"/>
  <c r="Q526" i="13" s="1"/>
  <c r="V542" i="13"/>
  <c r="G553" i="13"/>
  <c r="I553" i="13"/>
  <c r="K553" i="13"/>
  <c r="M553" i="13"/>
  <c r="O553" i="13"/>
  <c r="Q553" i="13"/>
  <c r="V553" i="13"/>
  <c r="G558" i="13"/>
  <c r="I558" i="13"/>
  <c r="K558" i="13"/>
  <c r="M558" i="13"/>
  <c r="O558" i="13"/>
  <c r="Q558" i="13"/>
  <c r="V558" i="13"/>
  <c r="G568" i="13"/>
  <c r="I568" i="13"/>
  <c r="K568" i="13"/>
  <c r="M568" i="13"/>
  <c r="O568" i="13"/>
  <c r="Q568" i="13"/>
  <c r="V568" i="13"/>
  <c r="G578" i="13"/>
  <c r="I578" i="13"/>
  <c r="K578" i="13"/>
  <c r="M578" i="13"/>
  <c r="O578" i="13"/>
  <c r="Q578" i="13"/>
  <c r="V578" i="13"/>
  <c r="V526" i="13" s="1"/>
  <c r="G581" i="13"/>
  <c r="M581" i="13" s="1"/>
  <c r="I581" i="13"/>
  <c r="K581" i="13"/>
  <c r="O581" i="13"/>
  <c r="Q581" i="13"/>
  <c r="V581" i="13"/>
  <c r="AE585" i="13"/>
  <c r="AF585" i="13"/>
  <c r="G68" i="12"/>
  <c r="BA66" i="12"/>
  <c r="BA62" i="12"/>
  <c r="BA60" i="12"/>
  <c r="BA58" i="12"/>
  <c r="BA54" i="12"/>
  <c r="BA52" i="12"/>
  <c r="BA50" i="12"/>
  <c r="BA44" i="12"/>
  <c r="BA42" i="12"/>
  <c r="BA40" i="12"/>
  <c r="BA38" i="12"/>
  <c r="BA36" i="12"/>
  <c r="BA30" i="12"/>
  <c r="BA24" i="12"/>
  <c r="BA19" i="12"/>
  <c r="BA17" i="12"/>
  <c r="BA13" i="12"/>
  <c r="BA11" i="12"/>
  <c r="G8" i="12"/>
  <c r="I8" i="12"/>
  <c r="G9" i="12"/>
  <c r="M9" i="12" s="1"/>
  <c r="I9" i="12"/>
  <c r="K9" i="12"/>
  <c r="K8" i="12" s="1"/>
  <c r="O9" i="12"/>
  <c r="O8" i="12" s="1"/>
  <c r="Q9" i="12"/>
  <c r="Q8" i="12" s="1"/>
  <c r="V9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V8" i="12" s="1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G23" i="12"/>
  <c r="M23" i="12" s="1"/>
  <c r="I23" i="12"/>
  <c r="I22" i="12" s="1"/>
  <c r="K23" i="12"/>
  <c r="O23" i="12"/>
  <c r="O22" i="12" s="1"/>
  <c r="Q23" i="12"/>
  <c r="V23" i="12"/>
  <c r="G29" i="12"/>
  <c r="M29" i="12" s="1"/>
  <c r="I29" i="12"/>
  <c r="K29" i="12"/>
  <c r="K22" i="12" s="1"/>
  <c r="O29" i="12"/>
  <c r="Q29" i="12"/>
  <c r="V29" i="12"/>
  <c r="G33" i="12"/>
  <c r="I33" i="12"/>
  <c r="K33" i="12"/>
  <c r="M33" i="12"/>
  <c r="O33" i="12"/>
  <c r="Q33" i="12"/>
  <c r="Q22" i="12" s="1"/>
  <c r="V33" i="12"/>
  <c r="G35" i="12"/>
  <c r="I35" i="12"/>
  <c r="K35" i="12"/>
  <c r="M35" i="12"/>
  <c r="O35" i="12"/>
  <c r="Q35" i="12"/>
  <c r="V35" i="12"/>
  <c r="V22" i="12" s="1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AE68" i="12"/>
  <c r="AF68" i="12"/>
  <c r="I20" i="1"/>
  <c r="I19" i="1"/>
  <c r="I18" i="1"/>
  <c r="I17" i="1"/>
  <c r="I16" i="1"/>
  <c r="I69" i="1"/>
  <c r="J68" i="1" s="1"/>
  <c r="F45" i="1"/>
  <c r="G45" i="1"/>
  <c r="G25" i="1" s="1"/>
  <c r="A25" i="1" s="1"/>
  <c r="H44" i="1"/>
  <c r="I44" i="1" s="1"/>
  <c r="H43" i="1"/>
  <c r="I43" i="1" s="1"/>
  <c r="H42" i="1"/>
  <c r="H41" i="1"/>
  <c r="I41" i="1" s="1"/>
  <c r="H40" i="1"/>
  <c r="I40" i="1" s="1"/>
  <c r="H39" i="1"/>
  <c r="H45" i="1" s="1"/>
  <c r="J28" i="1"/>
  <c r="J26" i="1"/>
  <c r="G38" i="1"/>
  <c r="F38" i="1"/>
  <c r="J23" i="1"/>
  <c r="J24" i="1"/>
  <c r="J25" i="1"/>
  <c r="J27" i="1"/>
  <c r="E24" i="1"/>
  <c r="E26" i="1"/>
  <c r="J58" i="1" l="1"/>
  <c r="J62" i="1"/>
  <c r="J66" i="1"/>
  <c r="J67" i="1"/>
  <c r="J64" i="1"/>
  <c r="J59" i="1"/>
  <c r="J63" i="1"/>
  <c r="J61" i="1"/>
  <c r="J60" i="1"/>
  <c r="J65" i="1"/>
  <c r="J57" i="1"/>
  <c r="A26" i="1"/>
  <c r="G26" i="1"/>
  <c r="G28" i="1"/>
  <c r="G23" i="1"/>
  <c r="M8" i="13"/>
  <c r="M516" i="13"/>
  <c r="M356" i="13"/>
  <c r="M259" i="13"/>
  <c r="M415" i="13"/>
  <c r="M301" i="13"/>
  <c r="M300" i="13" s="1"/>
  <c r="G8" i="13"/>
  <c r="M8" i="12"/>
  <c r="M22" i="12"/>
  <c r="I21" i="1"/>
  <c r="I39" i="1"/>
  <c r="I45" i="1" s="1"/>
  <c r="J69" i="1" l="1"/>
  <c r="A23" i="1"/>
  <c r="J39" i="1"/>
  <c r="J45" i="1" s="1"/>
  <c r="J41" i="1"/>
  <c r="J44" i="1"/>
  <c r="J43" i="1"/>
  <c r="J40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Bernatík</author>
  </authors>
  <commentList>
    <comment ref="S6" authorId="0" shapeId="0" xr:uid="{F6FBFAB9-E255-4FCA-B84D-5DD7A23F95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EFFA20-6D87-416F-A19D-F24C2F5267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Bernatík</author>
  </authors>
  <commentList>
    <comment ref="S6" authorId="0" shapeId="0" xr:uid="{68A7288C-F41F-47E4-B628-396DB19488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4F8E34-A313-4FA8-85DD-9C4AD150D0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<sst xmlns="http://schemas.openxmlformats.org/spreadsheetml/2006/main" count="2260" uniqueCount="641">
  <si>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</si>
  <si>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</si>
  <si>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</si>
  <si>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</si>
  <si>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</si>
  <si>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</si>
  <si>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</si>
  <si>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</si>
  <si>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</si>
  <si>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</si>
  <si>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</si>
  <si>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</si>
  <si>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</si>
  <si>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</si>
  <si>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</si>
  <si>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</si>
  <si>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</si>
  <si>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</si>
  <si>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</si>
  <si>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</si>
  <si>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</si>
  <si>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</si>
  <si>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</si>
  <si>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</si>
  <si>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</si>
  <si>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</si>
  <si>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</si>
  <si>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</si>
  <si>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</si>
  <si>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</si>
  <si>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</si>
  <si>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</si>
  <si>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</si>
  <si>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</si>
  <si>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</si>
  <si>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</si>
  <si>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</si>
  <si>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</si>
  <si>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</si>
  <si>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</si>
  <si>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</si>
  <si>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</si>
  <si>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</si>
  <si>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2023371</t>
  </si>
  <si>
    <t>Centrum dětí a mládeže č.p. 328, 811 a 338, Česká Kamenice - Náhrada tepelných zdrojů</t>
  </si>
  <si>
    <t>Město Česká Kamenice</t>
  </si>
  <si>
    <t>Náměstí Míru 219</t>
  </si>
  <si>
    <t>Česká Kamenice</t>
  </si>
  <si>
    <t>40721</t>
  </si>
  <si>
    <t>00261220</t>
  </si>
  <si>
    <t>CZ00261220</t>
  </si>
  <si>
    <t>Jan Hošek</t>
  </si>
  <si>
    <t>Mikulášovice 795</t>
  </si>
  <si>
    <t>Mikulášovice</t>
  </si>
  <si>
    <t>40779</t>
  </si>
  <si>
    <t>03454339</t>
  </si>
  <si>
    <t>CZ8712182600</t>
  </si>
  <si>
    <t>Stavba</t>
  </si>
  <si>
    <t>Ostatní a vedlejší náklady</t>
  </si>
  <si>
    <t xml:space="preserve"> </t>
  </si>
  <si>
    <t>Vedlejší a ostatní náklady</t>
  </si>
  <si>
    <t>Stavební objekt</t>
  </si>
  <si>
    <t>A</t>
  </si>
  <si>
    <t>SO.01</t>
  </si>
  <si>
    <t>Stavba trafostanice</t>
  </si>
  <si>
    <t>Celkem za stavbu</t>
  </si>
  <si>
    <t>CZK</t>
  </si>
  <si>
    <t>#POPS</t>
  </si>
  <si>
    <t>Popis stavby: 2023371 - Centrum dětí a mládeže č.p. 328, 811 a 338, Česká Kamenice - Náhrada tepelných zdrojů</t>
  </si>
  <si>
    <t>#POPO</t>
  </si>
  <si>
    <t>Popis objektu: A - Stavba</t>
  </si>
  <si>
    <t>#POPR</t>
  </si>
  <si>
    <t>Popis rozpočtu: SO.01 - Stavba trafostanice</t>
  </si>
  <si>
    <t>Popis objektu: B - Vedlejší a ostatní náklady</t>
  </si>
  <si>
    <t>Popis rozpočtu:  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</si>
  <si>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</si>
  <si>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</si>
  <si>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</si>
  <si>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</si>
  <si>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</si>
  <si>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</si>
  <si>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</si>
  <si>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</si>
  <si>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900</t>
  </si>
  <si>
    <t>HZS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</si>
  <si>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</si>
  <si>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</si>
  <si>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</si>
  <si>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</si>
  <si>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</si>
  <si>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</si>
  <si>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</si>
  <si>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</si>
  <si>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</si>
  <si>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</si>
  <si>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</si>
  <si>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</si>
  <si>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</si>
  <si>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</si>
  <si>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</si>
  <si>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</si>
  <si>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</si>
  <si>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</si>
  <si>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B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</si>
  <si>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</si>
  <si>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</si>
  <si>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</si>
  <si>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</si>
  <si>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</si>
  <si>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</si>
  <si>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</si>
  <si>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</si>
  <si>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</si>
  <si>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</si>
  <si>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</si>
  <si>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</si>
  <si>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</si>
  <si>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</si>
  <si>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</si>
  <si>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</si>
  <si>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</si>
  <si>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</si>
  <si>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</si>
  <si>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</si>
  <si>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</si>
  <si>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</si>
  <si>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</si>
  <si>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</si>
  <si>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</si>
  <si>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</si>
  <si>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</si>
  <si>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</si>
  <si>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</si>
  <si>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</si>
  <si>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</t>
  </si>
  <si>
    <t>Indiv</t>
  </si>
  <si>
    <t>VRN</t>
  </si>
  <si>
    <t>Běžná</t>
  </si>
  <si>
    <t>POL99_2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</si>
  <si>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</si>
  <si>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</si>
  <si>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</si>
  <si>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</si>
  <si>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</si>
  <si>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</si>
  <si>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</si>
  <si>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</si>
  <si>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</si>
  <si>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</si>
  <si>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</si>
  <si>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</si>
  <si>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</si>
  <si>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</si>
  <si>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</si>
  <si>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</si>
  <si>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</si>
  <si>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</si>
  <si>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</si>
  <si>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</si>
  <si>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/>
  </si>
  <si>
    <t>Včetně:</t>
  </si>
  <si>
    <t>- Průzkumné sondy a kontrola stavu konstrukcí</t>
  </si>
  <si>
    <t>- Stavební průzkum</t>
  </si>
  <si>
    <t>004111020R</t>
  </si>
  <si>
    <t xml:space="preserve">Vypracování projektové dokumentace </t>
  </si>
  <si>
    <t>- Výrobní a dílenská dokumentace pro provedení kompletní stavby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</si>
  <si>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</si>
  <si>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</si>
  <si>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</si>
  <si>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</si>
  <si>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</si>
  <si>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</si>
  <si>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</si>
  <si>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</si>
  <si>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</si>
  <si>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</si>
  <si>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</si>
  <si>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</si>
  <si>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</si>
  <si>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</si>
  <si>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</si>
  <si>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</si>
  <si>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</si>
  <si>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</si>
  <si>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- revize uzemnění</t>
  </si>
  <si>
    <t>- revize elektoinstalací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</si>
  <si>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</si>
  <si>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</si>
  <si>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</si>
  <si>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</si>
  <si>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</si>
  <si>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</si>
  <si>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</si>
  <si>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</si>
  <si>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</si>
  <si>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- plán BOZP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</si>
  <si>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</si>
  <si>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</si>
  <si>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</si>
  <si>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</si>
  <si>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</si>
  <si>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</si>
  <si>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</si>
  <si>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</si>
  <si>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</si>
  <si>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 R</t>
  </si>
  <si>
    <t>Podmínky dotačních programů</t>
  </si>
  <si>
    <t>Náklady zhotovitele, které vznikají v souvislosti se specifickými obchodními podmínkami objednatele.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</si>
  <si>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</si>
  <si>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</si>
  <si>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</si>
  <si>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SUM</t>
  </si>
  <si>
    <t>Geodetické zaměření rohů stavby, stabilizace bodů a sestavení laviček.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</si>
  <si>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</si>
  <si>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Revize: :</t>
  </si>
  <si>
    <t>END</t>
  </si>
  <si>
    <t>Položkový soupis prací a dodávek</t>
  </si>
  <si>
    <t>111201101R00</t>
  </si>
  <si>
    <t>Odstranění křovin a stromů o průměru do 10 cm při celkové ploše do 1 000 m2</t>
  </si>
  <si>
    <t>m2</t>
  </si>
  <si>
    <t>800-1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</si>
  <si>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</si>
  <si>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</si>
  <si>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</si>
  <si>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</si>
  <si>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112101111R00</t>
  </si>
  <si>
    <t>Pokácení stromu listnaté, průměr do 200 mm, v rovině nebo na svahu do 1:5</t>
  </si>
  <si>
    <t>kus</t>
  </si>
  <si>
    <t>823-1</t>
  </si>
  <si>
    <t>s rozřezáním a odstraněním větví a kmene do vzdálenosti 20 m, se složením na hromady nebo s naložením na dopravní prostředek,</t>
  </si>
  <si>
    <t>112101114R00</t>
  </si>
  <si>
    <t>Pokácení stromu listnaté, průměr přes 400 do 500 mm, v rovině nebo na svahu do 1:5</t>
  </si>
  <si>
    <t>112201111R00</t>
  </si>
  <si>
    <t>Odstranění pařezu průměr do 200 mm, v rovině nebo na svahu do 1:5</t>
  </si>
  <si>
    <t>s odklizením získaného dřeva na vzdálenost do 20 m, se složením na hromady nebo s naložením na dopravní prostředek, se zasypáním jámy, doplněním zeminy, zhutněním a úpravou terénu,</t>
  </si>
  <si>
    <t>112201114R00</t>
  </si>
  <si>
    <t>Odstranění pařezu průměr přes 400 do 500 mm, v rovině nebo na svahu do 1:5</t>
  </si>
  <si>
    <t>113107520R00</t>
  </si>
  <si>
    <t>Odstranění podkladů nebo krytů z kameniva hrubého drceného, v ploše jednotlivě do 50 m2, tloušťka vrstvy 200 mm</t>
  </si>
  <si>
    <t>822-1</t>
  </si>
  <si>
    <t>asfaltová plocha - u výkopu NN přípojky : 10*2</t>
  </si>
  <si>
    <t>VV</t>
  </si>
  <si>
    <t>Mezisoučet</t>
  </si>
  <si>
    <t>113108310R00</t>
  </si>
  <si>
    <t>Odstranění podkladů nebo krytů živičných, v ploše jednotlivě do 50 m2, tloušťka vrstvy 100 mm</t>
  </si>
  <si>
    <t>asfaltová plocha pro přesah : 0,5*2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</si>
  <si>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</si>
  <si>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</si>
  <si>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</si>
  <si>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</si>
  <si>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obrubíky u chodníku : 10+2</t>
  </si>
  <si>
    <t>119001411R00</t>
  </si>
  <si>
    <t>Dočasné zajištění podzemního potrubí nebo vedení betonového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</si>
  <si>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</si>
  <si>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119001421R00</t>
  </si>
  <si>
    <t>Dočasné zajištění podzemního potrubí nebo vedení kabelů do 3 kabelů</t>
  </si>
  <si>
    <t>121101100R00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</si>
  <si>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</si>
  <si>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</si>
  <si>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</si>
  <si>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pro TS : 9,38*6,98*0,15</t>
  </si>
  <si>
    <t>131301111R00</t>
  </si>
  <si>
    <t>Hloubení nezapažených jam a zářezů do 100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</si>
  <si>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</si>
  <si>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pro TS : 9,38*6,98*1,0</t>
  </si>
  <si>
    <t>139601102R00</t>
  </si>
  <si>
    <t>Ruční výkop jam, rýh a šachet v hornině 3</t>
  </si>
  <si>
    <t>s přehozením na vzdálenost do 5 m nebo s naložením na ruční dopravní prostředek</t>
  </si>
  <si>
    <t>pro přípojku NN : 31,5*0,5*0,8</t>
  </si>
  <si>
    <t>drenáž : 4,5*2*0,5*0,8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</si>
  <si>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</si>
  <si>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</si>
  <si>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</si>
  <si>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odvoz : </t>
  </si>
  <si>
    <t>pro TS : 9,38*6,98*1</t>
  </si>
  <si>
    <t xml:space="preserve">dovoz : </t>
  </si>
  <si>
    <t>pro přípojku NN : 31,5*0,5*0,3</t>
  </si>
  <si>
    <t>odečet : -31,5*0,5*0,3</t>
  </si>
  <si>
    <t>odečet : -5,38*2,98*0,75</t>
  </si>
  <si>
    <t>-9,38*6,98*0,25</t>
  </si>
  <si>
    <t>odečet : -4,5*2*0,5*0,5</t>
  </si>
  <si>
    <t>162701105R00</t>
  </si>
  <si>
    <t>Vodorovné přemístění výkopku z horniny 1 až 4, na vzdálenost přes 9 000  do 10 000 m</t>
  </si>
  <si>
    <t>pro TS : 5,38*2,98*0,75</t>
  </si>
  <si>
    <t>9,38*6,98*0,25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</si>
  <si>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</si>
  <si>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</si>
  <si>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</si>
  <si>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</si>
  <si>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</si>
  <si>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 xml:space="preserve">ornice : </t>
  </si>
  <si>
    <t>odečet TS : -5,38*2,98*0,15</t>
  </si>
  <si>
    <t>162201210R00</t>
  </si>
  <si>
    <t>Vodorovné přemístění výkopku příplatek za každých dalších 10 m  z horniny 1 až 4, kolečkem</t>
  </si>
  <si>
    <t>odvoz - přední strana objektu od silnice a boční strany : 6,99*1*1</t>
  </si>
  <si>
    <t>7,905*1*1</t>
  </si>
  <si>
    <t>2,545*1*1</t>
  </si>
  <si>
    <t>6,42*1*1</t>
  </si>
  <si>
    <t>2,585*1*1</t>
  </si>
  <si>
    <t>7,925*1*1</t>
  </si>
  <si>
    <t>svahování : 6,99*0,5/2</t>
  </si>
  <si>
    <t>7,905*0,5/2</t>
  </si>
  <si>
    <t>2,545*0,5/2</t>
  </si>
  <si>
    <t>6,42*0,5/2</t>
  </si>
  <si>
    <t>2,585*0,5/2</t>
  </si>
  <si>
    <t>7,925*0,5/2</t>
  </si>
  <si>
    <t>162301401R00</t>
  </si>
  <si>
    <t>Vodorovné přemístění větví, kmenů, nebo pařezů větví stromů listnatých, průměru kmene přes 100 do 300 mm, na vzdálenost do 5 000 m</t>
  </si>
  <si>
    <t xml:space="preserve"> s naložením, složením a dopravou,</t>
  </si>
  <si>
    <t>162301411R00</t>
  </si>
  <si>
    <t>Vodorovné přemístění větví, kmenů, nebo pařezů kmenů stromů listnatých, průměru kmene přes 100 do 300 mm, na vzdálenost do 5 000 m</t>
  </si>
  <si>
    <t>162301412R00</t>
  </si>
  <si>
    <t>Vodorovné přemístění větví, kmenů, nebo pařezů kmenů stromů listnatých, průměru kmene přes 300 do 500 mm, na vzdálenost do 5 000 m</t>
  </si>
  <si>
    <t>162301421R00</t>
  </si>
  <si>
    <t>Vodorovné přemístění větví, kmenů, nebo pařezů pařezů, průměru kmene přes 100 do 300 mm, na vzdálenost do 5 000 m</t>
  </si>
  <si>
    <t>162301422R00</t>
  </si>
  <si>
    <t>Vodorovné přemístění větví, kmenů, nebo pařezů pařezů, průměru kmene přes 300 do 500 mm, na vzdálenost do 5 000 m</t>
  </si>
  <si>
    <t>162301901R00</t>
  </si>
  <si>
    <t>Vodorovné přemístění větví, kmenů, nebo pařezů příplatek k cenám za každých dalších i započatých 5 000 m přes 5 000 m  větví stromů listnatých, průměru kmene přes 100 do 300 mm</t>
  </si>
  <si>
    <t>162301921R00</t>
  </si>
  <si>
    <t>Vodorovné přemístění větví, kmenů, nebo pařezů příplatek k cenám za každých dalších i započatých 5 000 m přes 5 000 m  pařezů, průměru kmene přes 100 do 300 mm</t>
  </si>
  <si>
    <t>162301922R00</t>
  </si>
  <si>
    <t>Vodorovné přemístění větví, kmenů, nebo pařezů příplatek k cenám za každých dalších i započatých 5 000 m přes 5 000 m  pařezů, průměru kmene přes 300 do 500 mm</t>
  </si>
  <si>
    <t>167101101R00</t>
  </si>
  <si>
    <t>Nakládání, skládání, překládání neulehlého výkopku nakládání výkopku  do 100 m3, z horniny 1 až 4</t>
  </si>
  <si>
    <t>167101201R00</t>
  </si>
  <si>
    <t>Nakládání, skládání, překládání neulehlého výkopku nakládání, skládání, překládání neulehléno výkopku nebo zeminy - ručně 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</si>
  <si>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</si>
  <si>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</si>
  <si>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</si>
  <si>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175101209R00</t>
  </si>
  <si>
    <t>Obsyp objektů příplatek za prohození sypaniny</t>
  </si>
  <si>
    <t>sypaninou z vhodných hornin tř. 1 - 4 nebo materiálem, uloženým ve vzdálenosti do 30 m od vnějšího kraje objektu, pro jakoukoliv míru zhutnění,</t>
  </si>
  <si>
    <t>180402112R00</t>
  </si>
  <si>
    <t>Založení trávníku parkový trávník, výsevem, na svahu přes 1:5 do 1:2</t>
  </si>
  <si>
    <t>na půdě předem připravené s pokosením, naložením, odvozem odpadu do 20 km a se složením,</t>
  </si>
  <si>
    <t>travnatá plocha : 28,2*2</t>
  </si>
  <si>
    <t>181101102R00</t>
  </si>
  <si>
    <t>Úprava pláně v zářezech v hornině 1 až 4, se zhutněním</t>
  </si>
  <si>
    <t>vyrovnáním výškových rozdílů, ploch vodorovných a ploch do sklonu 1 : 5.</t>
  </si>
  <si>
    <t>Úprava pláně v zářezech v hor. 1-4, se zhutněním, zhutněno na hodnotu E2,def = 30 MPa</t>
  </si>
  <si>
    <t>pro TS : 9,38*6,98</t>
  </si>
  <si>
    <t>181101111R00</t>
  </si>
  <si>
    <t>Úprava pláně v zářezech bez rozlišení horniny, se zhutněním - ručně</t>
  </si>
  <si>
    <t>pro přípojku NN : 31,5*0,5</t>
  </si>
  <si>
    <t>drenáž : 4,5*2*0,5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</si>
  <si>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</si>
  <si>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</si>
  <si>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</si>
  <si>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odečet TS : -5,38*2,98</t>
  </si>
  <si>
    <t>182001121R00</t>
  </si>
  <si>
    <t>Plošná úprava terénu při nerovnostech terénu přes 100 do 150 mm, v rovině nebo na svahu do 1:5</t>
  </si>
  <si>
    <t>s urovnáním povrchu, bez doplnění ornice, v hornině 1 až 4,</t>
  </si>
  <si>
    <t>182001151R00</t>
  </si>
  <si>
    <t xml:space="preserve">Plošná úprava terénu prokypření rotavátorem,  </t>
  </si>
  <si>
    <t>185803112R00</t>
  </si>
  <si>
    <t>Ošetření trávníku na svahu přes 1:5 do 1:2</t>
  </si>
  <si>
    <t>bez ohledu na způsob založení, tj. pokosení se shrabáním, naložením shrabků na dopravní prostředek s odvezením do 20 km a se složením,</t>
  </si>
  <si>
    <t>199000002R00</t>
  </si>
  <si>
    <t>Poplatky za skládku horniny 1- 4, skupina 17 05 04 z Katalogu odpadů</t>
  </si>
  <si>
    <t>Cena dle Pískovny Černovice. www.piskovna-cernovice.cz</t>
  </si>
  <si>
    <t>174100050RAC</t>
  </si>
  <si>
    <t>Zásyp jam, rýh a šachet štěrkopískem, dovoz ze vzdálenosti 10 000 m</t>
  </si>
  <si>
    <t>AP-HSV</t>
  </si>
  <si>
    <t>Agregovaná položka</t>
  </si>
  <si>
    <t>POL2_</t>
  </si>
  <si>
    <t>sypaninou s vodorovnou přepravou k místu zásypu, uložením ve vrstvách a zhutněním.</t>
  </si>
  <si>
    <t>pro přípojku NN : 31,5*0,5*0,1</t>
  </si>
  <si>
    <t>00572400R</t>
  </si>
  <si>
    <t>směs travní parková, pro běžnou zátěž</t>
  </si>
  <si>
    <t>kg</t>
  </si>
  <si>
    <t>SPCM</t>
  </si>
  <si>
    <t>Specifikace</t>
  </si>
  <si>
    <t>POL3_</t>
  </si>
  <si>
    <t>travnatá plocha : 28,2*2*0,05</t>
  </si>
  <si>
    <t>211561111R00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</si>
  <si>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</si>
  <si>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</si>
  <si>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</si>
  <si>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>drenáž : (4,5*0,5*0,5)*2</t>
  </si>
  <si>
    <t>212753114R00</t>
  </si>
  <si>
    <t>Plastové drenážní trubky montáž ohebné plastové drenážní trubky do rýhy, DN 100, bez lože</t>
  </si>
  <si>
    <t>827-1</t>
  </si>
  <si>
    <t>drenáž : 5*2</t>
  </si>
  <si>
    <t>7,4*2</t>
  </si>
  <si>
    <t>4,5*2</t>
  </si>
  <si>
    <t>212753511R00</t>
  </si>
  <si>
    <t>Plastové drenážní trubky montáž drenážní tvarovky,  , s jedním spojem</t>
  </si>
  <si>
    <t>drenáž : 1+1</t>
  </si>
  <si>
    <t>212971110R00</t>
  </si>
  <si>
    <t xml:space="preserve">Zřízení opláštění odvod. trativodů z geotextilie o sklonu do 2,5,  </t>
  </si>
  <si>
    <t>v rýze nebo v zářezu se stěnami,</t>
  </si>
  <si>
    <t>drenáž : 5*2*0,35</t>
  </si>
  <si>
    <t>7,4*2*0,35</t>
  </si>
  <si>
    <t>4,5*2*0,35</t>
  </si>
  <si>
    <t>4,5*2*2,2</t>
  </si>
  <si>
    <t>271571111R00</t>
  </si>
  <si>
    <t xml:space="preserve">Polštáře zhutněné pod základy štěrkopísek tříděný,  </t>
  </si>
  <si>
    <t>pro TS : 9,38*6,98*0,25</t>
  </si>
  <si>
    <t>28611253.AR</t>
  </si>
  <si>
    <t>Trubka plastová drenážní spoj: západkový; potrubí: jednovrstvé; materiál: PVC-U; povrch: korugovaný; ohebná; DN = 100; perforování: TP; vsakovací plocha = 29,5 cm2/m</t>
  </si>
  <si>
    <t>ztratné : 33,8*0,1</t>
  </si>
  <si>
    <t>28611326.AR</t>
  </si>
  <si>
    <t>Zátka plastová drenážní spoj: západkový; potrubí: jednovrstvé; materiál: PVC; DN = 100</t>
  </si>
  <si>
    <t>drenáž : 2</t>
  </si>
  <si>
    <t>69366081R</t>
  </si>
  <si>
    <t>geotextilie PP; funkce drenážní, separační, výztužná, filtrační; plošná hmotnost 500 g/m2; tl. při 2 kPa 5,50 mm</t>
  </si>
  <si>
    <t>ztratné : 31,63*0,1</t>
  </si>
  <si>
    <t>564851111R00</t>
  </si>
  <si>
    <t>Podklad ze štěrkodrti s rozprostřením a zhutněním frakce 0-63 mm, tloušťka po zhutnění 150 mm</t>
  </si>
  <si>
    <t>564861111RT2</t>
  </si>
  <si>
    <t>Podklad ze štěrkodrti s rozprostřením a zhutněním frakce 0-32 mm, tloušťka po zhutnění 200 mm</t>
  </si>
  <si>
    <t>565131111R00</t>
  </si>
  <si>
    <t>Podklad z kameniva obaleného asfaltem ACP 16+, v pruhu šířky do 3 m, třídy 1, tloušťka po zhutnění 50 mm</t>
  </si>
  <si>
    <t>s rozprostřením a zhutněním</t>
  </si>
  <si>
    <t>567122113R00</t>
  </si>
  <si>
    <t>Podklad z kameniva zpevněného cementem SC C8/10, tloušťka po zhutnění 140 mm</t>
  </si>
  <si>
    <t>bez dilatačních spár, s rozprostřením a zhutněním, ošetřením povrchu podkladu vodou</t>
  </si>
  <si>
    <t>573111114R00</t>
  </si>
  <si>
    <t>Postřik infiltrační asfaltovým pojivem v množství 2 kg/m2</t>
  </si>
  <si>
    <t>573231125R00</t>
  </si>
  <si>
    <t>Postřik spojovací kationaktivní emulzí KAE , množství zbytkového asfaltu 0,50 kg/m2</t>
  </si>
  <si>
    <t>bez posypu kamenivem</t>
  </si>
  <si>
    <t>asfaltová plocha - u výkopu NN přípojky : 10*2*2</t>
  </si>
  <si>
    <t>asfaltová plocha pro přesah : 0,5*2*2</t>
  </si>
  <si>
    <t>998225311R00</t>
  </si>
  <si>
    <t>Přesun hmot pro opravy a údržbu komunikací Přesun hmot, oprava komunikací, kryt živič. a bet.</t>
  </si>
  <si>
    <t>t</t>
  </si>
  <si>
    <t>a letišť s krytem živičným nebo betonovým</t>
  </si>
  <si>
    <t>Odkaz na hmot. položky pořadí 51 : 2,76948</t>
  </si>
  <si>
    <t>Odkaz na hmot. položky pořadí 52 : 7,50960</t>
  </si>
  <si>
    <t>Odkaz na hmot. položky pořadí 53 : 0,14742</t>
  </si>
  <si>
    <t>Odkaz na hmot. položky pořadí 54 : 0,02100</t>
  </si>
  <si>
    <t>Odkaz na hmot. položky pořadí 56 : 2,77200</t>
  </si>
  <si>
    <t>Odkaz na hmot. položky pořadí 49 : 7,24500</t>
  </si>
  <si>
    <t>574B03</t>
  </si>
  <si>
    <t>ASFALTOVÝ BETON PRO OBRUSNÉ VRSTVY MODIFIK ACO 11</t>
  </si>
  <si>
    <t>M3</t>
  </si>
  <si>
    <t>OTSKP 23</t>
  </si>
  <si>
    <t>asfaltová plocha - u výkopu NN přípojky : 10*2*0,06</t>
  </si>
  <si>
    <t>asfaltová plocha pro přesah : 0,5*2*0,06</t>
  </si>
  <si>
    <t>909      R00</t>
  </si>
  <si>
    <t>Hzs-nezmeritelne stavebni prace</t>
  </si>
  <si>
    <t>h</t>
  </si>
  <si>
    <t>Prav.M</t>
  </si>
  <si>
    <t>POL10_</t>
  </si>
  <si>
    <t>Čerpání na základě odsouhlasení TDI a investora stavby.</t>
  </si>
  <si>
    <t>Stavební práce, ostatní pomocné práce, bourací práce vč. přípomocí : 16</t>
  </si>
  <si>
    <t>913      R00</t>
  </si>
  <si>
    <t>Hzs - Stavební dělník</t>
  </si>
  <si>
    <t>pomocné práce a úklid : 8+8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</si>
  <si>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</si>
  <si>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</si>
  <si>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</si>
  <si>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obrubníky u chodníku : 10+2</t>
  </si>
  <si>
    <t>918101111R00</t>
  </si>
  <si>
    <t>Lože pod obrubníky, krajníky nebo obruby z betonu prostého C 12/15</t>
  </si>
  <si>
    <t>z dlažebních kostek z betonu prostého</t>
  </si>
  <si>
    <t>pro obrubníky : (10+2)*0,2*0,3</t>
  </si>
  <si>
    <t>460030081RT3</t>
  </si>
  <si>
    <t>Řezání spáry v asfaltu nebo betonu, v tloušťce vrstvy do 8-10 cm</t>
  </si>
  <si>
    <t>asfaltová ploch chodníku : 2+2</t>
  </si>
  <si>
    <t>998223011R00</t>
  </si>
  <si>
    <t>Přesun hmot pozemních komunikací, kryt dlážděný Přesun hmot, pozemní komunikace, kryt dlážděný</t>
  </si>
  <si>
    <t>POL1_1</t>
  </si>
  <si>
    <t>vodorovně do 200 m</t>
  </si>
  <si>
    <t>Odkaz na hmot. položky pořadí 59 : 2,25600</t>
  </si>
  <si>
    <t>Odkaz na hmot. položky pořadí 60 : 1,81800</t>
  </si>
  <si>
    <t>Odkaz na hmot. položky pořadí 63 : 0,71504</t>
  </si>
  <si>
    <t>59217001R</t>
  </si>
  <si>
    <t>obrubník parkový materiál beton; l = 1000,0 mm; š = 100,0 mm; h = 250,0 mm; barva přírodní</t>
  </si>
  <si>
    <t>ztratné : 12*0,1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</si>
  <si>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</si>
  <si>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</si>
  <si>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</si>
  <si>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pro TS : 5,38*2,98</t>
  </si>
  <si>
    <t>998011031R00</t>
  </si>
  <si>
    <t>Přesun hmot pro budovy s nosnou konstrukcí z bloků Přesun hmot pro budovy z bloků výšky do 6 m</t>
  </si>
  <si>
    <t>Přesun hmot pro budovy občanské výstavby (JKSO 801), budovy pro bydlení (JKSO 803) budovy pro výrobu a služby (JKSO 812), s nosnou svislou konstrukcí z bloků</t>
  </si>
  <si>
    <t>Odkaz na hmot. položky pořadí 82 : 6,44963</t>
  </si>
  <si>
    <t>Odkaz na hmot. položky pořadí 83 : 0,00208</t>
  </si>
  <si>
    <t>Odkaz na hmot. položky pořadí 9 : 0,02140</t>
  </si>
  <si>
    <t>Odkaz na hmot. položky pořadí 10 : 0,04956</t>
  </si>
  <si>
    <t>Odkaz na hmot. položky pořadí 40 : 0,00282</t>
  </si>
  <si>
    <t>Odkaz na hmot. položky pořadí 41 : 3,74625</t>
  </si>
  <si>
    <t>Odkaz na hmot. položky pořadí 44 : 0,00569</t>
  </si>
  <si>
    <t>Odkaz na hmot. položky pořadí 45 : 34,37301</t>
  </si>
  <si>
    <t>Odkaz na hmot. položky pořadí 46 : 0,02714</t>
  </si>
  <si>
    <t>Odkaz na hmot. položky pořadí 47 : 0,00200</t>
  </si>
  <si>
    <t>Odkaz na hmot. položky pořadí 48 : 0,02088</t>
  </si>
  <si>
    <t>Odkaz na hmot. položky pořadí 66 : 0,06473</t>
  </si>
  <si>
    <t>Odkaz na hmot. položky pořadí 67 : 0,00320</t>
  </si>
  <si>
    <t>Odkaz na hmot. položky pořadí 68 : 0,00004</t>
  </si>
  <si>
    <t>Odkaz na hmot. položky pořadí 69 : 0,00144</t>
  </si>
  <si>
    <t>Odkaz na hmot. položky pořadí 70 : 0,30000</t>
  </si>
  <si>
    <t>Odkaz na hmot. položky pořadí 71 : 0,20000</t>
  </si>
  <si>
    <t>Odkaz na hmot. položky pořadí 72 : 1,50000</t>
  </si>
  <si>
    <t>Odkaz na hmot. položky pořadí 73 : 0,25000</t>
  </si>
  <si>
    <t>Odkaz na hmot. položky pořadí 74 : 1,55000</t>
  </si>
  <si>
    <t>Odkaz na hmot. položky pořadí 75 : 0,80000</t>
  </si>
  <si>
    <t>Odkaz na hmot. položky pořadí 76 : 0,50000</t>
  </si>
  <si>
    <t>Odkaz na hmot. položky pořadí 77 : 0,25000</t>
  </si>
  <si>
    <t>Odkaz na hmot. položky pořadí 78 : 0,65000</t>
  </si>
  <si>
    <t>Odkaz na hmot. položky pořadí 80 : 30,11000</t>
  </si>
  <si>
    <t>Odkaz na hmot. položky pořadí 64 : 0,00064</t>
  </si>
  <si>
    <t>210220001RT1</t>
  </si>
  <si>
    <t>Montáž uzemňovacího vedení na povrchu, včetně svorek upevnění a připojení, z profilů ocelových pozinkovaných  (FeZn), průřezu do 120 mm2, včetně dodávky pásku 30 x 4 mm, bez nátěru</t>
  </si>
  <si>
    <t>včetně montáže svorek spojovacích, odbočných, upevňovacích a spojovacího materiálu.</t>
  </si>
  <si>
    <t xml:space="preserve">uzemnění pro TS : </t>
  </si>
  <si>
    <t>5,98*2</t>
  </si>
  <si>
    <t>8,38*2</t>
  </si>
  <si>
    <t>3,98*2</t>
  </si>
  <si>
    <t>6,38*2</t>
  </si>
  <si>
    <t>1,0*4</t>
  </si>
  <si>
    <t>0,5*4</t>
  </si>
  <si>
    <t>1*4</t>
  </si>
  <si>
    <t>ztratné a přesahy : 59,44*0,1</t>
  </si>
  <si>
    <t>210220301RT3</t>
  </si>
  <si>
    <t>Montáž svorky hromosvodové včetně dodávky svorky zkušební (SZ)</t>
  </si>
  <si>
    <t>uzemnění pro TS : 2+2+2+2</t>
  </si>
  <si>
    <t>2+2+2+2</t>
  </si>
  <si>
    <t>210950101RT1</t>
  </si>
  <si>
    <t>Vodiče, šňůry a kabely hliníkové označovací štítek na kabel,  , včetně dodávky materiálu</t>
  </si>
  <si>
    <t>2+2</t>
  </si>
  <si>
    <t>460260011R00</t>
  </si>
  <si>
    <t>Pevné spojení páskových zemničů</t>
  </si>
  <si>
    <t>210.001RT00</t>
  </si>
  <si>
    <t>Průchodky VN a NN, specifikace dle PD</t>
  </si>
  <si>
    <t>soubor</t>
  </si>
  <si>
    <t>Vlastní</t>
  </si>
  <si>
    <t>průchodba VN - 1 ks, průchodka NN - 10 ks, specifikace dle PD. Jedná se o kompletní dodávku a montáž.</t>
  </si>
  <si>
    <t>210.002RT00</t>
  </si>
  <si>
    <t>Kompletace elektroinstalací, specifikace dle PD</t>
  </si>
  <si>
    <t>Kompletace elektroinstalací, vnitřní zemnící okruh, propojení VN a NN - dle specifikace PD. Jedná se o kompletní dodávku a montáž.</t>
  </si>
  <si>
    <t>210.003RT00</t>
  </si>
  <si>
    <t>VN rozvadeč, specifikace dle PD</t>
  </si>
  <si>
    <t>Skříňový VN rozvaděč v provedení V+M+TS – 1x přívod s vakuovým vypínačem, 1x měření, 1x vývod na trafo s pojistkami) - dle specifikace PD. Jedná se o kompletní dodávku a montáž.</t>
  </si>
  <si>
    <t>210.004RT00</t>
  </si>
  <si>
    <t>VN ochrany, specifikace dle PD</t>
  </si>
  <si>
    <t>Výpočet a nastavení VN ochrany uložené ve VN rozvaděč. Jedná se o kompletní dodávku a montáž.</t>
  </si>
  <si>
    <t>210.005RT00</t>
  </si>
  <si>
    <t>Transformátor 250 kVA, specifikace dle PD</t>
  </si>
  <si>
    <t>Olejový hermetizovaný transformátor 35/0,4kV, 250kVA, IP00 podle  Ecodesing 2. Jedná se o kompletní dodávku a montáž.</t>
  </si>
  <si>
    <t>210.006RT00</t>
  </si>
  <si>
    <t>NN rozvadeč RST 1600 - 800V, specifikace dle PD</t>
  </si>
  <si>
    <t>Druhé pole obsahuje i obvody vlastní spotřeby trafostanice 230/400V.</t>
  </si>
  <si>
    <t>Jedná se o kompletní dodávku a montáž.</t>
  </si>
  <si>
    <t>210.007RT00</t>
  </si>
  <si>
    <t>Rozvadeč AXY a RU1, specifikace dle PD</t>
  </si>
  <si>
    <t>Skříňový rozvaděč 600x2000+100x600 s prostorem přenosů AXY se záložní baterií 12V 9Ah.</t>
  </si>
  <si>
    <t>210.008RT00</t>
  </si>
  <si>
    <t>Rozvadeč USM, specifikace dle PD</t>
  </si>
  <si>
    <t>Rozvaděč pro elektroměr SM2. Jedná se o kompletní dodávku a montáž.</t>
  </si>
  <si>
    <t>210.009RT00</t>
  </si>
  <si>
    <t>Přípojka NN, specifikace dle PD</t>
  </si>
  <si>
    <t>Přípojka NN - kabel silový s AL jádrem AYKY 3Bx240+120mm2 vč.kab.ok a příslušenství ukončení vodič izolovaný do 240 mm2 v rozváděči nebo na přístroji vč. příslušenství.</t>
  </si>
  <si>
    <t>Přívod NN bude v délce 2x 38,5m dvěma kabely AYKY 3Bx240+120mm2 v paralelním zapojení v uložení v zemi nezámrzné hloubce v pískovém loži s ochrannou fólií. V místě příp.pojezdu vozidel v kabelové chráničce – trubce korugované 100/91.</t>
  </si>
  <si>
    <t>210.010RT00</t>
  </si>
  <si>
    <t>Doprava a usazení trafostanice, specifikace dle PD</t>
  </si>
  <si>
    <t>Doprava na místo instalace a usazení stanice jeřábem do předem připraveného lože do 3m od zpevněné plochy pro jeřáb. Jedná se o kompletní dodávku a montáž.</t>
  </si>
  <si>
    <t>74592.001RTA0</t>
  </si>
  <si>
    <t>Trafostanice typová s vnitřní obsluhou, Specifikace dle PD</t>
  </si>
  <si>
    <t>Pochozí trafostanice s vnitřní obsluhou dle specifikace v PD vč. montáží</t>
  </si>
  <si>
    <t>Popis :</t>
  </si>
  <si>
    <t>- nová kabelová TS, přístupná z veřejného místa</t>
  </si>
  <si>
    <t>- fakturační (obchodní) měření bude v souladu s PPDS a Připojovacími podmínkami pro VN a souv. předpisy</t>
  </si>
  <si>
    <t>- elektroměrový rozvaděč bude umístěn vně TS</t>
  </si>
  <si>
    <t xml:space="preserve">          2x vstupní pole VN</t>
  </si>
  <si>
    <t xml:space="preserve">          1x pole VN pro připojení zařízení žadavetele</t>
  </si>
  <si>
    <t xml:space="preserve">               se zkratovou odolností 16 kA/1s v kat. IAC-A FL .</t>
  </si>
  <si>
    <t>- v distribuční části VN rozvaděče bude osazen řídící systém AXV</t>
  </si>
  <si>
    <t>- zajistit věcné břemeno TS</t>
  </si>
  <si>
    <t>- TS bude mít zkoušku zkratem 16kA/1s tř.IAC-AB dle ČSN 62 271-202</t>
  </si>
  <si>
    <t>- napojení :</t>
  </si>
  <si>
    <t xml:space="preserve">      kabel VN 35 kV bude přerušen , naspojkován, prodloužen</t>
  </si>
  <si>
    <t xml:space="preserve"> - VN kabel bude v TS ukončen v novém RVN 35 kV k konfiguraci KKTM pro chytrou TS s výbavou optického rozvaděče AXV a přidružené technologie</t>
  </si>
  <si>
    <t>- odběratel bude připojen z nově vybudovaného RVN modulu T</t>
  </si>
  <si>
    <t>- Pi = 250 kW z napěťové hladiny 35 kV</t>
  </si>
  <si>
    <t>- realizace v souladu s 23_SOBS01_4122165104</t>
  </si>
  <si>
    <t xml:space="preserve"> - TS bude rozdělena na část distribučního zařízení PDS a část zařízení Žadatele.</t>
  </si>
  <si>
    <t xml:space="preserve"> - vstup do části odběratelské TS s distribučním zařízením ve vlastnictví PDS bude oddělen. Vstupní dveře do tohoto prostoru budou uzamčeny univerzálním klíčem PDS.</t>
  </si>
  <si>
    <t xml:space="preserve"> - TS musí být prostorově oddělena a elektricky odpojitelná část zařízení VN, která se stane součástí zařízení distribuční soustavy (dále jen „DS").</t>
  </si>
  <si>
    <t xml:space="preserve"> - zařízení DS a konkrétně rozvaděč VN bude obsahovat :</t>
  </si>
  <si>
    <t xml:space="preserve"> - 2 x vstupní pole VN</t>
  </si>
  <si>
    <t xml:space="preserve"> - 1 x pole VN pro připojení elektrického zařízení VN</t>
  </si>
  <si>
    <t xml:space="preserve"> - 1 x pole převodový transformátor napětí</t>
  </si>
  <si>
    <t xml:space="preserve"> - zařízení se zkratovou odolností 16kA/Is v kat. IAC-A FL</t>
  </si>
  <si>
    <t xml:space="preserve"> - rozvaděč VN bude osazen rozšiřujícími sadami pro chytré TS s nadstavbou výšky 250 mm. V distribuční části VN nové odběratelské TS bude dále osazen rozvaděč řídícího systému AXV o minimálních rozměrech v x š x h:1200 x 600 x 300 mm.</t>
  </si>
  <si>
    <t xml:space="preserve"> - nutná koordinace s projektantem PDS.</t>
  </si>
  <si>
    <t>FAKTURAČNÍ MĚŘENÍ</t>
  </si>
  <si>
    <t>Fakturační (obchodní) měření nového odběrného místa musí být provedeno v souladu s Připojovacími podmínkami VN, VVN pro osazení měřicích zařízení v odběrných a předávacích místech napojených z distribuční sítě vysokého a velmi vysokého napětí v platném znění a souvisejícími předpisy.</t>
  </si>
  <si>
    <t>Elektroměrový rozvaděč tohoto měření musí být umístěn vně odběratelské TS tak, aby byl volné přístupný oprávněným pracovníkům PDS.</t>
  </si>
  <si>
    <t xml:space="preserve"> - umístění měřicího zařízení: rozvodna</t>
  </si>
  <si>
    <t xml:space="preserve"> - přístupnost měřícího zařízení: nepřístupné</t>
  </si>
  <si>
    <t xml:space="preserve"> - typ měření:A</t>
  </si>
  <si>
    <t xml:space="preserve"> - převod měřicích transformátorů proudu: 400/5 A, třída přesnosti 0,5 S / max. 10VA ( s certifikátem - ověřením )</t>
  </si>
  <si>
    <t xml:space="preserve"> - elektroměrová souprava bude umístěna v samostatném rozvaděči - typové skříni USM</t>
  </si>
  <si>
    <t xml:space="preserve"> - před zkušební svorkovnicí schváleného typu bude umístěn pojistkový odpínač napěťového obvodu.</t>
  </si>
  <si>
    <t>Stavba bude dodána včetně výstražných a bezpečnostních značek a tabulek viz PBŘ a dle ČSN.</t>
  </si>
  <si>
    <t>Jedná se o kompletní dodávku a montáž. Specifikace dle PD.</t>
  </si>
  <si>
    <t>460110101R01</t>
  </si>
  <si>
    <t>Sonda pro vyhledání kabelů - zához, 65 x 120 hor. 4</t>
  </si>
  <si>
    <t>460420022R00</t>
  </si>
  <si>
    <t>Zřízení kabelového lože v rýze š. do 65 cm z písku</t>
  </si>
  <si>
    <t>pro přípojku NN : 31,5</t>
  </si>
  <si>
    <t>460490012RT1</t>
  </si>
  <si>
    <t>Fólie výstražná z PVC, šířka 33 cm, fólie PVC šířka 33 cm</t>
  </si>
  <si>
    <t>přesahy : 31,5*0,1</t>
  </si>
  <si>
    <t>979086112R00</t>
  </si>
  <si>
    <t>Vodorovná doprava suti a vybouraných hmot Nakládání nebo překládání suti a vybouraných hmot</t>
  </si>
  <si>
    <t>832-1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</si>
  <si>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</si>
  <si>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</si>
  <si>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</si>
  <si>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</si>
  <si>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Odkaz na dem. hmot. položky pořadí 8 : 2,64000</t>
  </si>
  <si>
    <t>Odkaz na dem. hmot. položky pořadí 6 : 8,80000</t>
  </si>
  <si>
    <t>Odkaz na dem. hmot. položky pořadí 7 : 4,62000</t>
  </si>
  <si>
    <t>Odkaz na dem. hmot. položky pořadí 1 : 0,20000</t>
  </si>
  <si>
    <t>979081111R00</t>
  </si>
  <si>
    <t>Odvoz suti a vybouraných hmot na skládku Odvoz suti a vybour.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</si>
  <si>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</si>
  <si>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</si>
  <si>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</si>
  <si>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k odvozu za každý další 1 km</t>
  </si>
  <si>
    <t>odvoz : (2,64+8,8+4,62+0,2)*10</t>
  </si>
  <si>
    <t>dovoz : 8,8*10</t>
  </si>
  <si>
    <t>979082111R00</t>
  </si>
  <si>
    <t>Vnitrostaveništní doprava suti a vybouraných hmot do 10 m</t>
  </si>
  <si>
    <t>979082121R00</t>
  </si>
  <si>
    <t>Vnitrostaveništní doprava suti a vybouraných hmot Příplatek k vnitrost. dopravě suti za dalších 5 m</t>
  </si>
  <si>
    <t>979990107R00</t>
  </si>
  <si>
    <t>Poplatek za skládku za uložení suti - směs betonu, cihel, dřeva, skupina odpadu 170904</t>
  </si>
  <si>
    <t>kategorie 17 09 04 smíšené stavební a demoliční odpady</t>
  </si>
  <si>
    <t>979999995R00</t>
  </si>
  <si>
    <t>Poplatek za skládku za recyklaci, obalovaného kameniva a asfaltu, kusovost do 1600 cm2, skupina 17 03 02 z Katalogu odpadů</t>
  </si>
  <si>
    <t>170 302</t>
  </si>
  <si>
    <t>Skříňový rozvaděč složený ze dvou polí 600+800x2000+100x600 s hlavním jističem, s vypínací spouští, místem pro elektroměr, svodiče přepětí, trafo vlastní spotřeby 10kVA, pomocné obvody a 7 vývodů pojistkových odpínačů 400A.</t>
  </si>
  <si>
    <t>- rozvaděč VN bude obsahovat</t>
  </si>
  <si>
    <t xml:space="preserve">          1x pole pro převodový transformátor napětí žadatele</t>
  </si>
  <si>
    <t xml:space="preserve">      TS napojena přes  kabelovou smyčku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</si>
</sst>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JM6hqjI9jh39l7xs3R6PZ4VTqoo94bVBXfjZWTxFc9ILus5d7M7EE6xzQi+5sjDi1ENfWGvDNgb6ym0RNTyzAg==" saltValue="5iQn0ihxM8KZ5rCt9+Gha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SUMIF(F57:F68,A16,I57:I68)+SUMIF(F57:F68,"PSU",I57:I68)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SUMIF(F57:F68,A17,I57:I68)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SUMIF(F57:F68,A18,I57:I68)</f>
        <v>0</v>
      </c>
      <c r="J18" s="81"/>
    </row>
    <row r="19" spans="1:10" ht="23.25" customHeight="1" x14ac:dyDescent="0.2">
      <c r="A19" s="194" t="s">
        <v>98</v>
      </c>
      <c r="B19" s="37" t="s">
        <v>27</v>
      </c>
      <c r="C19" s="58"/>
      <c r="D19" s="59"/>
      <c r="E19" s="79"/>
      <c r="F19" s="80"/>
      <c r="G19" s="79"/>
      <c r="H19" s="80"/>
      <c r="I19" s="79">
        <f>SUMIF(F57:F68,A19,I57:I68)</f>
        <v>0</v>
      </c>
      <c r="J19" s="81"/>
    </row>
    <row r="20" spans="1:10" ht="23.25" customHeight="1" x14ac:dyDescent="0.2">
      <c r="A20" s="194" t="s">
        <v>99</v>
      </c>
      <c r="B20" s="37" t="s">
        <v>28</v>
      </c>
      <c r="C20" s="58"/>
      <c r="D20" s="59"/>
      <c r="E20" s="79"/>
      <c r="F20" s="80"/>
      <c r="G20" s="79"/>
      <c r="H20" s="80"/>
      <c r="I20" s="79">
        <f>SUMIF(F57:F68,A20,I57:I68)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'B   Naklady'!AE68+'A SO.01 Pol'!AE585</f>
        <v>0</v>
      </c>
      <c r="G39" s="147">
        <f>'B   Naklady'!AF68+'A SO.01 Pol'!AF585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58</v>
      </c>
      <c r="D40" s="151"/>
      <c r="E40" s="151"/>
      <c r="F40" s="152">
        <f>'B   Naklady'!AE68</f>
        <v>0</v>
      </c>
      <c r="G40" s="153">
        <f>'B   Naklady'!AF68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59</v>
      </c>
      <c r="C41" s="145" t="s">
        <v>60</v>
      </c>
      <c r="D41" s="145"/>
      <c r="E41" s="145"/>
      <c r="F41" s="156">
        <f>'B   Naklady'!AE68</f>
        <v>0</v>
      </c>
      <c r="G41" s="148">
        <f>'B   Naklady'!AF68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61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62</v>
      </c>
      <c r="C43" s="151" t="s">
        <v>57</v>
      </c>
      <c r="D43" s="151"/>
      <c r="E43" s="151"/>
      <c r="F43" s="152">
        <f>'A SO.01 Pol'!AE585</f>
        <v>0</v>
      </c>
      <c r="G43" s="153">
        <f>'A SO.01 Pol'!AF585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63</v>
      </c>
      <c r="C44" s="145" t="s">
        <v>64</v>
      </c>
      <c r="D44" s="145"/>
      <c r="E44" s="145"/>
      <c r="F44" s="156">
        <f>'A SO.01 Pol'!AE585</f>
        <v>0</v>
      </c>
      <c r="G44" s="148">
        <f>'A SO.01 Pol'!AF585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65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67</v>
      </c>
      <c r="B47" t="s">
        <v>68</v>
      </c>
    </row>
    <row r="48" spans="1:10" x14ac:dyDescent="0.2">
      <c r="A48" t="s">
        <v>69</v>
      </c>
      <c r="B48" t="s">
        <v>70</v>
      </c>
    </row>
    <row r="49" spans="1:10" x14ac:dyDescent="0.2">
      <c r="A49" t="s">
        <v>71</v>
      </c>
      <c r="B49" t="s">
        <v>72</v>
      </c>
    </row>
    <row r="50" spans="1:10" x14ac:dyDescent="0.2">
      <c r="A50" t="s">
        <v>69</v>
      </c>
      <c r="B50" t="s">
        <v>73</v>
      </c>
    </row>
    <row r="51" spans="1:10" x14ac:dyDescent="0.2">
      <c r="A51" t="s">
        <v>71</v>
      </c>
      <c r="B51" t="s">
        <v>74</v>
      </c>
    </row>
    <row r="54" spans="1:10" ht="15.75" x14ac:dyDescent="0.25">
      <c r="B54" s="173" t="s">
        <v>75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76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77</v>
      </c>
      <c r="C57" s="182" t="s">
        <v>78</v>
      </c>
      <c r="D57" s="183"/>
      <c r="E57" s="183"/>
      <c r="F57" s="190" t="s">
        <v>24</v>
      </c>
      <c r="G57" s="191"/>
      <c r="H57" s="191"/>
      <c r="I57" s="191">
        <f>'A SO.01 Pol'!G8</f>
        <v>0</v>
      </c>
      <c r="J57" s="187" t="str">
        <f>IF(I69=0,"",I57/I69*100)</f>
        <v/>
      </c>
    </row>
    <row r="58" spans="1:10" ht="36.75" customHeight="1" x14ac:dyDescent="0.2">
      <c r="A58" s="176"/>
      <c r="B58" s="181" t="s">
        <v>79</v>
      </c>
      <c r="C58" s="182" t="s">
        <v>80</v>
      </c>
      <c r="D58" s="183"/>
      <c r="E58" s="183"/>
      <c r="F58" s="190" t="s">
        <v>24</v>
      </c>
      <c r="G58" s="191"/>
      <c r="H58" s="191"/>
      <c r="I58" s="191">
        <f>'A SO.01 Pol'!G259</f>
        <v>0</v>
      </c>
      <c r="J58" s="187" t="str">
        <f>IF(I69=0,"",I58/I69*100)</f>
        <v/>
      </c>
    </row>
    <row r="59" spans="1:10" ht="36.75" customHeight="1" x14ac:dyDescent="0.2">
      <c r="A59" s="176"/>
      <c r="B59" s="181" t="s">
        <v>81</v>
      </c>
      <c r="C59" s="182" t="s">
        <v>82</v>
      </c>
      <c r="D59" s="183"/>
      <c r="E59" s="183"/>
      <c r="F59" s="190" t="s">
        <v>24</v>
      </c>
      <c r="G59" s="191"/>
      <c r="H59" s="191"/>
      <c r="I59" s="191">
        <f>'A SO.01 Pol'!G300</f>
        <v>0</v>
      </c>
      <c r="J59" s="187" t="str">
        <f>IF(I69=0,"",I59/I69*100)</f>
        <v/>
      </c>
    </row>
    <row r="60" spans="1:10" ht="36.75" customHeight="1" x14ac:dyDescent="0.2">
      <c r="A60" s="176"/>
      <c r="B60" s="181" t="s">
        <v>83</v>
      </c>
      <c r="C60" s="182" t="s">
        <v>84</v>
      </c>
      <c r="D60" s="183"/>
      <c r="E60" s="183"/>
      <c r="F60" s="190" t="s">
        <v>24</v>
      </c>
      <c r="G60" s="191"/>
      <c r="H60" s="191"/>
      <c r="I60" s="191">
        <f>'A SO.01 Pol'!G347</f>
        <v>0</v>
      </c>
      <c r="J60" s="187" t="str">
        <f>IF(I69=0,"",I60/I69*100)</f>
        <v/>
      </c>
    </row>
    <row r="61" spans="1:10" ht="36.75" customHeight="1" x14ac:dyDescent="0.2">
      <c r="A61" s="176"/>
      <c r="B61" s="181" t="s">
        <v>85</v>
      </c>
      <c r="C61" s="182" t="s">
        <v>86</v>
      </c>
      <c r="D61" s="183"/>
      <c r="E61" s="183"/>
      <c r="F61" s="190" t="s">
        <v>24</v>
      </c>
      <c r="G61" s="191"/>
      <c r="H61" s="191"/>
      <c r="I61" s="191">
        <f>'A SO.01 Pol'!G356</f>
        <v>0</v>
      </c>
      <c r="J61" s="187" t="str">
        <f>IF(I69=0,"",I61/I69*100)</f>
        <v/>
      </c>
    </row>
    <row r="62" spans="1:10" ht="36.75" customHeight="1" x14ac:dyDescent="0.2">
      <c r="A62" s="176"/>
      <c r="B62" s="181" t="s">
        <v>87</v>
      </c>
      <c r="C62" s="182" t="s">
        <v>88</v>
      </c>
      <c r="D62" s="183"/>
      <c r="E62" s="183"/>
      <c r="F62" s="190" t="s">
        <v>24</v>
      </c>
      <c r="G62" s="191"/>
      <c r="H62" s="191"/>
      <c r="I62" s="191">
        <f>'A SO.01 Pol'!G377</f>
        <v>0</v>
      </c>
      <c r="J62" s="187" t="str">
        <f>IF(I69=0,"",I62/I69*100)</f>
        <v/>
      </c>
    </row>
    <row r="63" spans="1:10" ht="36.75" customHeight="1" x14ac:dyDescent="0.2">
      <c r="A63" s="176"/>
      <c r="B63" s="181" t="s">
        <v>89</v>
      </c>
      <c r="C63" s="182" t="s">
        <v>90</v>
      </c>
      <c r="D63" s="183"/>
      <c r="E63" s="183"/>
      <c r="F63" s="190" t="s">
        <v>24</v>
      </c>
      <c r="G63" s="191"/>
      <c r="H63" s="191"/>
      <c r="I63" s="191">
        <f>'A SO.01 Pol'!G381</f>
        <v>0</v>
      </c>
      <c r="J63" s="187" t="str">
        <f>IF(I69=0,"",I63/I69*100)</f>
        <v/>
      </c>
    </row>
    <row r="64" spans="1:10" ht="36.75" customHeight="1" x14ac:dyDescent="0.2">
      <c r="A64" s="176"/>
      <c r="B64" s="181" t="s">
        <v>91</v>
      </c>
      <c r="C64" s="182" t="s">
        <v>92</v>
      </c>
      <c r="D64" s="183"/>
      <c r="E64" s="183"/>
      <c r="F64" s="190" t="s">
        <v>26</v>
      </c>
      <c r="G64" s="191"/>
      <c r="H64" s="191"/>
      <c r="I64" s="191">
        <f>'A SO.01 Pol'!G415</f>
        <v>0</v>
      </c>
      <c r="J64" s="187" t="str">
        <f>IF(I69=0,"",I64/I69*100)</f>
        <v/>
      </c>
    </row>
    <row r="65" spans="1:10" ht="36.75" customHeight="1" x14ac:dyDescent="0.2">
      <c r="A65" s="176"/>
      <c r="B65" s="181" t="s">
        <v>93</v>
      </c>
      <c r="C65" s="182" t="s">
        <v>94</v>
      </c>
      <c r="D65" s="183"/>
      <c r="E65" s="183"/>
      <c r="F65" s="190" t="s">
        <v>26</v>
      </c>
      <c r="G65" s="191"/>
      <c r="H65" s="191"/>
      <c r="I65" s="191">
        <f>'A SO.01 Pol'!G516</f>
        <v>0</v>
      </c>
      <c r="J65" s="187" t="str">
        <f>IF(I69=0,"",I65/I69*100)</f>
        <v/>
      </c>
    </row>
    <row r="66" spans="1:10" ht="36.75" customHeight="1" x14ac:dyDescent="0.2">
      <c r="A66" s="176"/>
      <c r="B66" s="181" t="s">
        <v>95</v>
      </c>
      <c r="C66" s="182" t="s">
        <v>96</v>
      </c>
      <c r="D66" s="183"/>
      <c r="E66" s="183"/>
      <c r="F66" s="190" t="s">
        <v>97</v>
      </c>
      <c r="G66" s="191"/>
      <c r="H66" s="191"/>
      <c r="I66" s="191">
        <f>'A SO.01 Pol'!G526</f>
        <v>0</v>
      </c>
      <c r="J66" s="187" t="str">
        <f>IF(I69=0,"",I66/I69*100)</f>
        <v/>
      </c>
    </row>
    <row r="67" spans="1:10" ht="36.75" customHeight="1" x14ac:dyDescent="0.2">
      <c r="A67" s="176"/>
      <c r="B67" s="181" t="s">
        <v>98</v>
      </c>
      <c r="C67" s="182" t="s">
        <v>27</v>
      </c>
      <c r="D67" s="183"/>
      <c r="E67" s="183"/>
      <c r="F67" s="190" t="s">
        <v>98</v>
      </c>
      <c r="G67" s="191"/>
      <c r="H67" s="191"/>
      <c r="I67" s="191">
        <f>'B   Naklady'!G8</f>
        <v>0</v>
      </c>
      <c r="J67" s="187" t="str">
        <f>IF(I69=0,"",I67/I69*100)</f>
        <v/>
      </c>
    </row>
    <row r="68" spans="1:10" ht="36.75" customHeight="1" x14ac:dyDescent="0.2">
      <c r="A68" s="176"/>
      <c r="B68" s="181" t="s">
        <v>99</v>
      </c>
      <c r="C68" s="182" t="s">
        <v>28</v>
      </c>
      <c r="D68" s="183"/>
      <c r="E68" s="183"/>
      <c r="F68" s="190" t="s">
        <v>99</v>
      </c>
      <c r="G68" s="191"/>
      <c r="H68" s="191"/>
      <c r="I68" s="191">
        <f>'B   Naklady'!G22</f>
        <v>0</v>
      </c>
      <c r="J68" s="187" t="str">
        <f>IF(I69=0,"",I68/I69*100)</f>
        <v/>
      </c>
    </row>
    <row r="69" spans="1:10" ht="25.5" customHeight="1" x14ac:dyDescent="0.2">
      <c r="A69" s="177"/>
      <c r="B69" s="184" t="s">
        <v>1</v>
      </c>
      <c r="C69" s="185"/>
      <c r="D69" s="186"/>
      <c r="E69" s="186"/>
      <c r="F69" s="192"/>
      <c r="G69" s="193"/>
      <c r="H69" s="193"/>
      <c r="I69" s="193">
        <f>SUM(I57:I68)</f>
        <v>0</v>
      </c>
      <c r="J69" s="188">
        <f>SUM(J57:J68)</f>
        <v>0</v>
      </c>
    </row>
    <row r="70" spans="1:10" x14ac:dyDescent="0.2">
      <c r="F70" s="133"/>
      <c r="G70" s="133"/>
      <c r="H70" s="133"/>
      <c r="I70" s="133"/>
      <c r="J70" s="189"/>
    </row>
    <row r="71" spans="1:10" x14ac:dyDescent="0.2">
      <c r="F71" s="133"/>
      <c r="G71" s="133"/>
      <c r="H71" s="133"/>
      <c r="I71" s="133"/>
      <c r="J71" s="189"/>
    </row>
    <row r="72" spans="1:10" x14ac:dyDescent="0.2">
      <c r="F72" s="133"/>
      <c r="G72" s="133"/>
      <c r="H72" s="133"/>
      <c r="I72" s="133"/>
      <c r="J72" s="189"/>
    </row>
  </sheetData>
  <sheetProtection algorithmName="SHA-512" hashValue="201f5xdl8/h3y7CPy05WE31oAUIj7Up90q/J21QuHNgWMCzF1GrVQAgUWLQ4ZkRb/jIJ6xjw73DVFvIqqngtDQ==" saltValue="4FtsJKCyVSvs4TtR9buIa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IjroQ+LvWhf5ylFy3XvB9ngj+zHT4EbXM3NuLaGorpvaw7ho/Hdmu6lN3J/kqWhmMbz1V2QB/P5kxpUZFwAePA==" saltValue="8sZ0dp2+E+dW4RUGJHWZZ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E734-11FD-4967-9C81-FAE377EF79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100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8</v>
      </c>
      <c r="B3" s="48" t="s">
        <v>103</v>
      </c>
      <c r="C3" s="199" t="s">
        <v>60</v>
      </c>
      <c r="D3" s="197"/>
      <c r="E3" s="197"/>
      <c r="F3" s="197"/>
      <c r="G3" s="198"/>
      <c r="AC3" s="174" t="s">
        <v>104</v>
      </c>
      <c r="AG3" t="s">
        <v>105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106</v>
      </c>
    </row>
    <row r="5" spans="1:60" x14ac:dyDescent="0.2">
      <c r="D5" s="10"/>
    </row>
    <row r="6" spans="1:60" ht="38.25" x14ac:dyDescent="0.2">
      <c r="A6" s="206" t="s">
        <v>107</v>
      </c>
      <c r="B6" s="208" t="s">
        <v>108</v>
      </c>
      <c r="C6" s="208" t="s">
        <v>109</v>
      </c>
      <c r="D6" s="207" t="s">
        <v>110</v>
      </c>
      <c r="E6" s="206" t="s">
        <v>111</v>
      </c>
      <c r="F6" s="205" t="s">
        <v>112</v>
      </c>
      <c r="G6" s="206" t="s">
        <v>29</v>
      </c>
      <c r="H6" s="209" t="s">
        <v>30</v>
      </c>
      <c r="I6" s="209" t="s">
        <v>113</v>
      </c>
      <c r="J6" s="209" t="s">
        <v>31</v>
      </c>
      <c r="K6" s="209" t="s">
        <v>114</v>
      </c>
      <c r="L6" s="209" t="s">
        <v>115</v>
      </c>
      <c r="M6" s="209" t="s">
        <v>116</v>
      </c>
      <c r="N6" s="209" t="s">
        <v>117</v>
      </c>
      <c r="O6" s="209" t="s">
        <v>118</v>
      </c>
      <c r="P6" s="209" t="s">
        <v>119</v>
      </c>
      <c r="Q6" s="209" t="s">
        <v>120</v>
      </c>
      <c r="R6" s="209" t="s">
        <v>121</v>
      </c>
      <c r="S6" s="209" t="s">
        <v>122</v>
      </c>
      <c r="T6" s="209" t="s">
        <v>123</v>
      </c>
      <c r="U6" s="209" t="s">
        <v>124</v>
      </c>
      <c r="V6" s="209" t="s">
        <v>125</v>
      </c>
      <c r="W6" s="209" t="s">
        <v>126</v>
      </c>
      <c r="X6" s="209" t="s">
        <v>127</v>
      </c>
      <c r="Y6" s="209" t="s">
        <v>128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5" t="s">
        <v>129</v>
      </c>
      <c r="B8" s="226" t="s">
        <v>98</v>
      </c>
      <c r="C8" s="242" t="s">
        <v>27</v>
      </c>
      <c r="D8" s="227"/>
      <c r="E8" s="228"/>
      <c r="F8" s="229"/>
      <c r="G8" s="229">
        <f>SUMIF(AG9:AG21,"&lt;&gt;NOR",G9:G21)</f>
        <v>0</v>
      </c>
      <c r="H8" s="229"/>
      <c r="I8" s="229">
        <f>SUM(I9:I21)</f>
        <v>0</v>
      </c>
      <c r="J8" s="229"/>
      <c r="K8" s="229">
        <f>SUM(K9:K21)</f>
        <v>0</v>
      </c>
      <c r="L8" s="229"/>
      <c r="M8" s="229">
        <f>SUM(M9:M21)</f>
        <v>0</v>
      </c>
      <c r="N8" s="228"/>
      <c r="O8" s="228">
        <f>SUM(O9:O21)</f>
        <v>0</v>
      </c>
      <c r="P8" s="228"/>
      <c r="Q8" s="228">
        <f>SUM(Q9:Q21)</f>
        <v>0</v>
      </c>
      <c r="R8" s="229"/>
      <c r="S8" s="229"/>
      <c r="T8" s="230"/>
      <c r="U8" s="224"/>
      <c r="V8" s="224">
        <f>SUM(V9:V21)</f>
        <v>0</v>
      </c>
      <c r="W8" s="224"/>
      <c r="X8" s="224"/>
      <c r="Y8" s="224"/>
      <c r="AG8" t="s">
        <v>130</v>
      </c>
    </row>
    <row r="9" spans="1:60" outlineLevel="1" x14ac:dyDescent="0.2">
      <c r="A9" s="232">
        <v>1</v>
      </c>
      <c r="B9" s="233" t="s">
        <v>131</v>
      </c>
      <c r="C9" s="243" t="s">
        <v>132</v>
      </c>
      <c r="D9" s="234" t="s">
        <v>133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/>
      <c r="S9" s="237" t="s">
        <v>134</v>
      </c>
      <c r="T9" s="238" t="s">
        <v>135</v>
      </c>
      <c r="U9" s="220">
        <v>0</v>
      </c>
      <c r="V9" s="220">
        <f>ROUND(E9*U9,2)</f>
        <v>0</v>
      </c>
      <c r="W9" s="220"/>
      <c r="X9" s="220" t="s">
        <v>136</v>
      </c>
      <c r="Y9" s="220" t="s">
        <v>137</v>
      </c>
      <c r="Z9" s="210"/>
      <c r="AA9" s="210"/>
      <c r="AB9" s="210"/>
      <c r="AC9" s="210"/>
      <c r="AD9" s="210"/>
      <c r="AE9" s="210"/>
      <c r="AF9" s="210"/>
      <c r="AG9" s="210" t="s">
        <v>138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4" t="s">
        <v>212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17"/>
      <c r="B11" s="218"/>
      <c r="C11" s="245" t="s">
        <v>140</v>
      </c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0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2">
        <v>2</v>
      </c>
      <c r="B12" s="233" t="s">
        <v>141</v>
      </c>
      <c r="C12" s="243" t="s">
        <v>142</v>
      </c>
      <c r="D12" s="234" t="s">
        <v>133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/>
      <c r="S12" s="237" t="s">
        <v>134</v>
      </c>
      <c r="T12" s="238" t="s">
        <v>135</v>
      </c>
      <c r="U12" s="220">
        <v>0</v>
      </c>
      <c r="V12" s="220">
        <f>ROUND(E12*U12,2)</f>
        <v>0</v>
      </c>
      <c r="W12" s="220"/>
      <c r="X12" s="220" t="s">
        <v>136</v>
      </c>
      <c r="Y12" s="220" t="s">
        <v>137</v>
      </c>
      <c r="Z12" s="210"/>
      <c r="AA12" s="210"/>
      <c r="AB12" s="210"/>
      <c r="AC12" s="210"/>
      <c r="AD12" s="210"/>
      <c r="AE12" s="210"/>
      <c r="AF12" s="210"/>
      <c r="AG12" s="210" t="s">
        <v>138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4" t="s">
        <v>143</v>
      </c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0" t="str">
        <f>C13</f>
        <v>Zaměření a vytýčení stávajících inženýrských sítí v místě stavby z hlediska jejich ochrany při provádění stavby.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2">
        <v>3</v>
      </c>
      <c r="B14" s="233" t="s">
        <v>144</v>
      </c>
      <c r="C14" s="243" t="s">
        <v>145</v>
      </c>
      <c r="D14" s="234" t="s">
        <v>133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7"/>
      <c r="S14" s="237" t="s">
        <v>134</v>
      </c>
      <c r="T14" s="238" t="s">
        <v>135</v>
      </c>
      <c r="U14" s="220">
        <v>0</v>
      </c>
      <c r="V14" s="220">
        <f>ROUND(E14*U14,2)</f>
        <v>0</v>
      </c>
      <c r="W14" s="220"/>
      <c r="X14" s="220" t="s">
        <v>136</v>
      </c>
      <c r="Y14" s="220" t="s">
        <v>137</v>
      </c>
      <c r="Z14" s="210"/>
      <c r="AA14" s="210"/>
      <c r="AB14" s="210"/>
      <c r="AC14" s="210"/>
      <c r="AD14" s="210"/>
      <c r="AE14" s="210"/>
      <c r="AF14" s="210"/>
      <c r="AG14" s="210" t="s">
        <v>138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4" t="s">
        <v>146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2">
        <v>4</v>
      </c>
      <c r="B16" s="233" t="s">
        <v>147</v>
      </c>
      <c r="C16" s="243" t="s">
        <v>148</v>
      </c>
      <c r="D16" s="234" t="s">
        <v>133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5">
        <v>0</v>
      </c>
      <c r="O16" s="235">
        <f>ROUND(E16*N16,2)</f>
        <v>0</v>
      </c>
      <c r="P16" s="235">
        <v>0</v>
      </c>
      <c r="Q16" s="235">
        <f>ROUND(E16*P16,2)</f>
        <v>0</v>
      </c>
      <c r="R16" s="237"/>
      <c r="S16" s="237" t="s">
        <v>134</v>
      </c>
      <c r="T16" s="238" t="s">
        <v>135</v>
      </c>
      <c r="U16" s="220">
        <v>0</v>
      </c>
      <c r="V16" s="220">
        <f>ROUND(E16*U16,2)</f>
        <v>0</v>
      </c>
      <c r="W16" s="220"/>
      <c r="X16" s="220" t="s">
        <v>136</v>
      </c>
      <c r="Y16" s="220" t="s">
        <v>137</v>
      </c>
      <c r="Z16" s="210"/>
      <c r="AA16" s="210"/>
      <c r="AB16" s="210"/>
      <c r="AC16" s="210"/>
      <c r="AD16" s="210"/>
      <c r="AE16" s="210"/>
      <c r="AF16" s="210"/>
      <c r="AG16" s="210" t="s">
        <v>138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2" x14ac:dyDescent="0.2">
      <c r="A17" s="217"/>
      <c r="B17" s="218"/>
      <c r="C17" s="244" t="s">
        <v>149</v>
      </c>
      <c r="D17" s="239"/>
      <c r="E17" s="239"/>
      <c r="F17" s="239"/>
      <c r="G17" s="23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139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0" t="str">
        <f>C17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2">
        <v>5</v>
      </c>
      <c r="B18" s="233" t="s">
        <v>150</v>
      </c>
      <c r="C18" s="243" t="s">
        <v>151</v>
      </c>
      <c r="D18" s="234" t="s">
        <v>133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7"/>
      <c r="S18" s="237" t="s">
        <v>134</v>
      </c>
      <c r="T18" s="238" t="s">
        <v>135</v>
      </c>
      <c r="U18" s="220">
        <v>0</v>
      </c>
      <c r="V18" s="220">
        <f>ROUND(E18*U18,2)</f>
        <v>0</v>
      </c>
      <c r="W18" s="220"/>
      <c r="X18" s="220" t="s">
        <v>136</v>
      </c>
      <c r="Y18" s="220" t="s">
        <v>137</v>
      </c>
      <c r="Z18" s="210"/>
      <c r="AA18" s="210"/>
      <c r="AB18" s="210"/>
      <c r="AC18" s="210"/>
      <c r="AD18" s="210"/>
      <c r="AE18" s="210"/>
      <c r="AF18" s="210"/>
      <c r="AG18" s="210" t="s">
        <v>138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17"/>
      <c r="B19" s="218"/>
      <c r="C19" s="244" t="s">
        <v>152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0" t="str">
        <f>C19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2">
        <v>6</v>
      </c>
      <c r="B20" s="233" t="s">
        <v>153</v>
      </c>
      <c r="C20" s="243" t="s">
        <v>154</v>
      </c>
      <c r="D20" s="234" t="s">
        <v>133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7"/>
      <c r="S20" s="237" t="s">
        <v>134</v>
      </c>
      <c r="T20" s="238" t="s">
        <v>135</v>
      </c>
      <c r="U20" s="220">
        <v>0</v>
      </c>
      <c r="V20" s="220">
        <f>ROUND(E20*U20,2)</f>
        <v>0</v>
      </c>
      <c r="W20" s="220"/>
      <c r="X20" s="220" t="s">
        <v>136</v>
      </c>
      <c r="Y20" s="220" t="s">
        <v>137</v>
      </c>
      <c r="Z20" s="210"/>
      <c r="AA20" s="210"/>
      <c r="AB20" s="210"/>
      <c r="AC20" s="210"/>
      <c r="AD20" s="210"/>
      <c r="AE20" s="210"/>
      <c r="AF20" s="210"/>
      <c r="AG20" s="210" t="s">
        <v>138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4" t="s">
        <v>155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139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5" t="s">
        <v>129</v>
      </c>
      <c r="B22" s="226" t="s">
        <v>99</v>
      </c>
      <c r="C22" s="242" t="s">
        <v>28</v>
      </c>
      <c r="D22" s="227"/>
      <c r="E22" s="228"/>
      <c r="F22" s="229"/>
      <c r="G22" s="229">
        <f>SUMIF(AG23:AG66,"&lt;&gt;NOR",G23:G66)</f>
        <v>0</v>
      </c>
      <c r="H22" s="229"/>
      <c r="I22" s="229">
        <f>SUM(I23:I66)</f>
        <v>0</v>
      </c>
      <c r="J22" s="229"/>
      <c r="K22" s="229">
        <f>SUM(K23:K66)</f>
        <v>0</v>
      </c>
      <c r="L22" s="229"/>
      <c r="M22" s="229">
        <f>SUM(M23:M66)</f>
        <v>0</v>
      </c>
      <c r="N22" s="228"/>
      <c r="O22" s="228">
        <f>SUM(O23:O66)</f>
        <v>0</v>
      </c>
      <c r="P22" s="228"/>
      <c r="Q22" s="228">
        <f>SUM(Q23:Q66)</f>
        <v>0</v>
      </c>
      <c r="R22" s="229"/>
      <c r="S22" s="229"/>
      <c r="T22" s="230"/>
      <c r="U22" s="224"/>
      <c r="V22" s="224">
        <f>SUM(V23:V66)</f>
        <v>0</v>
      </c>
      <c r="W22" s="224"/>
      <c r="X22" s="224"/>
      <c r="Y22" s="224"/>
      <c r="AG22" t="s">
        <v>130</v>
      </c>
    </row>
    <row r="23" spans="1:60" outlineLevel="1" x14ac:dyDescent="0.2">
      <c r="A23" s="232">
        <v>7</v>
      </c>
      <c r="B23" s="233" t="s">
        <v>156</v>
      </c>
      <c r="C23" s="243" t="s">
        <v>157</v>
      </c>
      <c r="D23" s="234" t="s">
        <v>133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7"/>
      <c r="S23" s="237" t="s">
        <v>134</v>
      </c>
      <c r="T23" s="238" t="s">
        <v>135</v>
      </c>
      <c r="U23" s="220">
        <v>0</v>
      </c>
      <c r="V23" s="220">
        <f>ROUND(E23*U23,2)</f>
        <v>0</v>
      </c>
      <c r="W23" s="220"/>
      <c r="X23" s="220" t="s">
        <v>136</v>
      </c>
      <c r="Y23" s="220" t="s">
        <v>137</v>
      </c>
      <c r="Z23" s="210"/>
      <c r="AA23" s="210"/>
      <c r="AB23" s="210"/>
      <c r="AC23" s="210"/>
      <c r="AD23" s="210"/>
      <c r="AE23" s="210"/>
      <c r="AF23" s="210"/>
      <c r="AG23" s="210" t="s">
        <v>138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45" outlineLevel="2" x14ac:dyDescent="0.2">
      <c r="A24" s="217"/>
      <c r="B24" s="218"/>
      <c r="C24" s="244" t="s">
        <v>158</v>
      </c>
      <c r="D24" s="239"/>
      <c r="E24" s="239"/>
      <c r="F24" s="239"/>
      <c r="G24" s="239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139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0" t="str">
        <f>C24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46" t="s">
        <v>159</v>
      </c>
      <c r="D25" s="221"/>
      <c r="E25" s="222"/>
      <c r="F25" s="223"/>
      <c r="G25" s="223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139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45" t="s">
        <v>160</v>
      </c>
      <c r="D26" s="241"/>
      <c r="E26" s="241"/>
      <c r="F26" s="241"/>
      <c r="G26" s="241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139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45" t="s">
        <v>161</v>
      </c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139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5" t="s">
        <v>162</v>
      </c>
      <c r="D28" s="241"/>
      <c r="E28" s="241"/>
      <c r="F28" s="241"/>
      <c r="G28" s="241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139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2">
        <v>8</v>
      </c>
      <c r="B29" s="233" t="s">
        <v>163</v>
      </c>
      <c r="C29" s="243" t="s">
        <v>164</v>
      </c>
      <c r="D29" s="234" t="s">
        <v>133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7"/>
      <c r="S29" s="237" t="s">
        <v>134</v>
      </c>
      <c r="T29" s="238" t="s">
        <v>135</v>
      </c>
      <c r="U29" s="220">
        <v>0</v>
      </c>
      <c r="V29" s="220">
        <f>ROUND(E29*U29,2)</f>
        <v>0</v>
      </c>
      <c r="W29" s="220"/>
      <c r="X29" s="220" t="s">
        <v>136</v>
      </c>
      <c r="Y29" s="220" t="s">
        <v>137</v>
      </c>
      <c r="Z29" s="210"/>
      <c r="AA29" s="210"/>
      <c r="AB29" s="210"/>
      <c r="AC29" s="210"/>
      <c r="AD29" s="210"/>
      <c r="AE29" s="210"/>
      <c r="AF29" s="210"/>
      <c r="AG29" s="210" t="s">
        <v>138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44" t="s">
        <v>213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0" t="str">
        <f>C30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6" t="s">
        <v>159</v>
      </c>
      <c r="D31" s="221"/>
      <c r="E31" s="222"/>
      <c r="F31" s="223"/>
      <c r="G31" s="223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139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5" t="s">
        <v>165</v>
      </c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139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2">
        <v>9</v>
      </c>
      <c r="B33" s="233" t="s">
        <v>166</v>
      </c>
      <c r="C33" s="243" t="s">
        <v>167</v>
      </c>
      <c r="D33" s="234" t="s">
        <v>133</v>
      </c>
      <c r="E33" s="235">
        <v>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7"/>
      <c r="S33" s="237" t="s">
        <v>134</v>
      </c>
      <c r="T33" s="238" t="s">
        <v>135</v>
      </c>
      <c r="U33" s="220">
        <v>0</v>
      </c>
      <c r="V33" s="220">
        <f>ROUND(E33*U33,2)</f>
        <v>0</v>
      </c>
      <c r="W33" s="220"/>
      <c r="X33" s="220" t="s">
        <v>136</v>
      </c>
      <c r="Y33" s="220" t="s">
        <v>137</v>
      </c>
      <c r="Z33" s="210"/>
      <c r="AA33" s="210"/>
      <c r="AB33" s="210"/>
      <c r="AC33" s="210"/>
      <c r="AD33" s="210"/>
      <c r="AE33" s="210"/>
      <c r="AF33" s="210"/>
      <c r="AG33" s="210" t="s">
        <v>138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44" t="s">
        <v>168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139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2">
        <v>10</v>
      </c>
      <c r="B35" s="233" t="s">
        <v>169</v>
      </c>
      <c r="C35" s="243" t="s">
        <v>170</v>
      </c>
      <c r="D35" s="234" t="s">
        <v>133</v>
      </c>
      <c r="E35" s="235">
        <v>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7"/>
      <c r="S35" s="237" t="s">
        <v>134</v>
      </c>
      <c r="T35" s="238" t="s">
        <v>135</v>
      </c>
      <c r="U35" s="220">
        <v>0</v>
      </c>
      <c r="V35" s="220">
        <f>ROUND(E35*U35,2)</f>
        <v>0</v>
      </c>
      <c r="W35" s="220"/>
      <c r="X35" s="220" t="s">
        <v>136</v>
      </c>
      <c r="Y35" s="220" t="s">
        <v>137</v>
      </c>
      <c r="Z35" s="210"/>
      <c r="AA35" s="210"/>
      <c r="AB35" s="210"/>
      <c r="AC35" s="210"/>
      <c r="AD35" s="210"/>
      <c r="AE35" s="210"/>
      <c r="AF35" s="210"/>
      <c r="AG35" s="210" t="s">
        <v>138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2" x14ac:dyDescent="0.2">
      <c r="A36" s="217"/>
      <c r="B36" s="218"/>
      <c r="C36" s="244" t="s">
        <v>171</v>
      </c>
      <c r="D36" s="239"/>
      <c r="E36" s="239"/>
      <c r="F36" s="239"/>
      <c r="G36" s="239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139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0" t="str">
        <f>C36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2">
        <v>11</v>
      </c>
      <c r="B37" s="233" t="s">
        <v>172</v>
      </c>
      <c r="C37" s="243" t="s">
        <v>173</v>
      </c>
      <c r="D37" s="234" t="s">
        <v>133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7"/>
      <c r="S37" s="237" t="s">
        <v>134</v>
      </c>
      <c r="T37" s="238" t="s">
        <v>135</v>
      </c>
      <c r="U37" s="220">
        <v>0</v>
      </c>
      <c r="V37" s="220">
        <f>ROUND(E37*U37,2)</f>
        <v>0</v>
      </c>
      <c r="W37" s="220"/>
      <c r="X37" s="220" t="s">
        <v>136</v>
      </c>
      <c r="Y37" s="220" t="s">
        <v>137</v>
      </c>
      <c r="Z37" s="210"/>
      <c r="AA37" s="210"/>
      <c r="AB37" s="210"/>
      <c r="AC37" s="210"/>
      <c r="AD37" s="210"/>
      <c r="AE37" s="210"/>
      <c r="AF37" s="210"/>
      <c r="AG37" s="210" t="s">
        <v>138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3.75" outlineLevel="2" x14ac:dyDescent="0.2">
      <c r="A38" s="217"/>
      <c r="B38" s="218"/>
      <c r="C38" s="244" t="s">
        <v>174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139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0" t="str">
        <f>C38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2">
        <v>12</v>
      </c>
      <c r="B39" s="233" t="s">
        <v>175</v>
      </c>
      <c r="C39" s="243" t="s">
        <v>176</v>
      </c>
      <c r="D39" s="234" t="s">
        <v>133</v>
      </c>
      <c r="E39" s="235">
        <v>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7"/>
      <c r="S39" s="237" t="s">
        <v>134</v>
      </c>
      <c r="T39" s="238" t="s">
        <v>135</v>
      </c>
      <c r="U39" s="220">
        <v>0</v>
      </c>
      <c r="V39" s="220">
        <f>ROUND(E39*U39,2)</f>
        <v>0</v>
      </c>
      <c r="W39" s="220"/>
      <c r="X39" s="220" t="s">
        <v>136</v>
      </c>
      <c r="Y39" s="220" t="s">
        <v>137</v>
      </c>
      <c r="Z39" s="210"/>
      <c r="AA39" s="210"/>
      <c r="AB39" s="210"/>
      <c r="AC39" s="210"/>
      <c r="AD39" s="210"/>
      <c r="AE39" s="210"/>
      <c r="AF39" s="210"/>
      <c r="AG39" s="210" t="s">
        <v>138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17"/>
      <c r="B40" s="218"/>
      <c r="C40" s="244" t="s">
        <v>177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0" t="str">
        <f>C40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2">
        <v>13</v>
      </c>
      <c r="B41" s="233" t="s">
        <v>178</v>
      </c>
      <c r="C41" s="243" t="s">
        <v>179</v>
      </c>
      <c r="D41" s="234" t="s">
        <v>133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7"/>
      <c r="S41" s="237" t="s">
        <v>134</v>
      </c>
      <c r="T41" s="238" t="s">
        <v>135</v>
      </c>
      <c r="U41" s="220">
        <v>0</v>
      </c>
      <c r="V41" s="220">
        <f>ROUND(E41*U41,2)</f>
        <v>0</v>
      </c>
      <c r="W41" s="220"/>
      <c r="X41" s="220" t="s">
        <v>136</v>
      </c>
      <c r="Y41" s="220" t="s">
        <v>137</v>
      </c>
      <c r="Z41" s="210"/>
      <c r="AA41" s="210"/>
      <c r="AB41" s="210"/>
      <c r="AC41" s="210"/>
      <c r="AD41" s="210"/>
      <c r="AE41" s="210"/>
      <c r="AF41" s="210"/>
      <c r="AG41" s="210" t="s">
        <v>138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2" x14ac:dyDescent="0.2">
      <c r="A42" s="217"/>
      <c r="B42" s="218"/>
      <c r="C42" s="244" t="s">
        <v>180</v>
      </c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139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0" t="str">
        <f>C42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2">
        <v>14</v>
      </c>
      <c r="B43" s="233" t="s">
        <v>181</v>
      </c>
      <c r="C43" s="243" t="s">
        <v>182</v>
      </c>
      <c r="D43" s="234" t="s">
        <v>133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7"/>
      <c r="S43" s="237" t="s">
        <v>134</v>
      </c>
      <c r="T43" s="238" t="s">
        <v>135</v>
      </c>
      <c r="U43" s="220">
        <v>0</v>
      </c>
      <c r="V43" s="220">
        <f>ROUND(E43*U43,2)</f>
        <v>0</v>
      </c>
      <c r="W43" s="220"/>
      <c r="X43" s="220" t="s">
        <v>136</v>
      </c>
      <c r="Y43" s="220" t="s">
        <v>137</v>
      </c>
      <c r="Z43" s="210"/>
      <c r="AA43" s="210"/>
      <c r="AB43" s="210"/>
      <c r="AC43" s="210"/>
      <c r="AD43" s="210"/>
      <c r="AE43" s="210"/>
      <c r="AF43" s="210"/>
      <c r="AG43" s="210" t="s">
        <v>138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2" x14ac:dyDescent="0.2">
      <c r="A44" s="217"/>
      <c r="B44" s="218"/>
      <c r="C44" s="244" t="s">
        <v>183</v>
      </c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0" t="str">
        <f>C44</f>
        <v>Náklady zhotovitele, související s prováděním zkoušek a revizí předepsaných technickými normami nebo objednatelem a které jsou pro provedení díla nezbytné.</v>
      </c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46" t="s">
        <v>159</v>
      </c>
      <c r="D45" s="221"/>
      <c r="E45" s="222"/>
      <c r="F45" s="223"/>
      <c r="G45" s="223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139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45" t="s">
        <v>214</v>
      </c>
      <c r="D46" s="241"/>
      <c r="E46" s="241"/>
      <c r="F46" s="241"/>
      <c r="G46" s="241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139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45" t="s">
        <v>184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139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45" t="s">
        <v>185</v>
      </c>
      <c r="D48" s="241"/>
      <c r="E48" s="241"/>
      <c r="F48" s="241"/>
      <c r="G48" s="241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139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2">
        <v>15</v>
      </c>
      <c r="B49" s="233" t="s">
        <v>186</v>
      </c>
      <c r="C49" s="243" t="s">
        <v>187</v>
      </c>
      <c r="D49" s="234" t="s">
        <v>133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7"/>
      <c r="S49" s="237" t="s">
        <v>134</v>
      </c>
      <c r="T49" s="238" t="s">
        <v>135</v>
      </c>
      <c r="U49" s="220">
        <v>0</v>
      </c>
      <c r="V49" s="220">
        <f>ROUND(E49*U49,2)</f>
        <v>0</v>
      </c>
      <c r="W49" s="220"/>
      <c r="X49" s="220" t="s">
        <v>136</v>
      </c>
      <c r="Y49" s="220" t="s">
        <v>137</v>
      </c>
      <c r="Z49" s="210"/>
      <c r="AA49" s="210"/>
      <c r="AB49" s="210"/>
      <c r="AC49" s="210"/>
      <c r="AD49" s="210"/>
      <c r="AE49" s="210"/>
      <c r="AF49" s="210"/>
      <c r="AG49" s="210" t="s">
        <v>138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44" t="s">
        <v>188</v>
      </c>
      <c r="D50" s="239"/>
      <c r="E50" s="239"/>
      <c r="F50" s="239"/>
      <c r="G50" s="239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139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40" t="str">
        <f>C50</f>
        <v>Náklady na individuální zkoušky dodaných a smontovaných technologických zařízení včetně komplexního vyzkoušení.</v>
      </c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16</v>
      </c>
      <c r="B51" s="233" t="s">
        <v>189</v>
      </c>
      <c r="C51" s="243" t="s">
        <v>190</v>
      </c>
      <c r="D51" s="234" t="s">
        <v>133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7"/>
      <c r="S51" s="237" t="s">
        <v>134</v>
      </c>
      <c r="T51" s="238" t="s">
        <v>135</v>
      </c>
      <c r="U51" s="220">
        <v>0</v>
      </c>
      <c r="V51" s="220">
        <f>ROUND(E51*U51,2)</f>
        <v>0</v>
      </c>
      <c r="W51" s="220"/>
      <c r="X51" s="220" t="s">
        <v>136</v>
      </c>
      <c r="Y51" s="220" t="s">
        <v>137</v>
      </c>
      <c r="Z51" s="210"/>
      <c r="AA51" s="210"/>
      <c r="AB51" s="210"/>
      <c r="AC51" s="210"/>
      <c r="AD51" s="210"/>
      <c r="AE51" s="210"/>
      <c r="AF51" s="210"/>
      <c r="AG51" s="210" t="s">
        <v>138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44" t="s">
        <v>191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139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0" t="str">
        <f>C52</f>
        <v>Náklady zhotovitele na účast na zkušebním provozu včetně všech rizik vyplývajících z nutnosti zásahu či úprav zkoušeného zařízení.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2">
        <v>17</v>
      </c>
      <c r="B53" s="233" t="s">
        <v>192</v>
      </c>
      <c r="C53" s="243" t="s">
        <v>193</v>
      </c>
      <c r="D53" s="234" t="s">
        <v>133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7"/>
      <c r="S53" s="237" t="s">
        <v>134</v>
      </c>
      <c r="T53" s="238" t="s">
        <v>135</v>
      </c>
      <c r="U53" s="220">
        <v>0</v>
      </c>
      <c r="V53" s="220">
        <f>ROUND(E53*U53,2)</f>
        <v>0</v>
      </c>
      <c r="W53" s="220"/>
      <c r="X53" s="220" t="s">
        <v>136</v>
      </c>
      <c r="Y53" s="220" t="s">
        <v>137</v>
      </c>
      <c r="Z53" s="210"/>
      <c r="AA53" s="210"/>
      <c r="AB53" s="210"/>
      <c r="AC53" s="210"/>
      <c r="AD53" s="210"/>
      <c r="AE53" s="210"/>
      <c r="AF53" s="210"/>
      <c r="AG53" s="210" t="s">
        <v>138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17"/>
      <c r="B54" s="218"/>
      <c r="C54" s="244" t="s">
        <v>194</v>
      </c>
      <c r="D54" s="239"/>
      <c r="E54" s="239"/>
      <c r="F54" s="239"/>
      <c r="G54" s="239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139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0" t="str">
        <f>C54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46" t="s">
        <v>159</v>
      </c>
      <c r="D55" s="221"/>
      <c r="E55" s="222"/>
      <c r="F55" s="223"/>
      <c r="G55" s="223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139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45" t="s">
        <v>195</v>
      </c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139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2">
        <v>18</v>
      </c>
      <c r="B57" s="233" t="s">
        <v>196</v>
      </c>
      <c r="C57" s="243" t="s">
        <v>197</v>
      </c>
      <c r="D57" s="234" t="s">
        <v>133</v>
      </c>
      <c r="E57" s="235">
        <v>1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7"/>
      <c r="S57" s="237" t="s">
        <v>134</v>
      </c>
      <c r="T57" s="238" t="s">
        <v>135</v>
      </c>
      <c r="U57" s="220">
        <v>0</v>
      </c>
      <c r="V57" s="220">
        <f>ROUND(E57*U57,2)</f>
        <v>0</v>
      </c>
      <c r="W57" s="220"/>
      <c r="X57" s="220" t="s">
        <v>136</v>
      </c>
      <c r="Y57" s="220" t="s">
        <v>137</v>
      </c>
      <c r="Z57" s="210"/>
      <c r="AA57" s="210"/>
      <c r="AB57" s="210"/>
      <c r="AC57" s="210"/>
      <c r="AD57" s="210"/>
      <c r="AE57" s="210"/>
      <c r="AF57" s="210"/>
      <c r="AG57" s="210" t="s">
        <v>138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44" t="s">
        <v>198</v>
      </c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139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0" t="str">
        <f>C58</f>
        <v>Náklady zhotovitele, které vzniknou v souvislosti s povinnostmi zhotovitele při předání a převzetí díla.</v>
      </c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2">
        <v>19</v>
      </c>
      <c r="B59" s="233" t="s">
        <v>199</v>
      </c>
      <c r="C59" s="243" t="s">
        <v>200</v>
      </c>
      <c r="D59" s="234" t="s">
        <v>133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7"/>
      <c r="S59" s="237" t="s">
        <v>134</v>
      </c>
      <c r="T59" s="238" t="s">
        <v>135</v>
      </c>
      <c r="U59" s="220">
        <v>0</v>
      </c>
      <c r="V59" s="220">
        <f>ROUND(E59*U59,2)</f>
        <v>0</v>
      </c>
      <c r="W59" s="220"/>
      <c r="X59" s="220" t="s">
        <v>136</v>
      </c>
      <c r="Y59" s="220" t="s">
        <v>137</v>
      </c>
      <c r="Z59" s="210"/>
      <c r="AA59" s="210"/>
      <c r="AB59" s="210"/>
      <c r="AC59" s="210"/>
      <c r="AD59" s="210"/>
      <c r="AE59" s="210"/>
      <c r="AF59" s="210"/>
      <c r="AG59" s="210" t="s">
        <v>138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44" t="s">
        <v>201</v>
      </c>
      <c r="D60" s="239"/>
      <c r="E60" s="239"/>
      <c r="F60" s="239"/>
      <c r="G60" s="239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139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40" t="str">
        <f>C60</f>
        <v>Náklady na vyhotovení dokumentace skutečného provedení stavby a její předání objednateli v požadované formě a požadovaném počtu.</v>
      </c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2">
        <v>20</v>
      </c>
      <c r="B61" s="233" t="s">
        <v>202</v>
      </c>
      <c r="C61" s="243" t="s">
        <v>203</v>
      </c>
      <c r="D61" s="234" t="s">
        <v>133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5">
        <v>0</v>
      </c>
      <c r="O61" s="235">
        <f>ROUND(E61*N61,2)</f>
        <v>0</v>
      </c>
      <c r="P61" s="235">
        <v>0</v>
      </c>
      <c r="Q61" s="235">
        <f>ROUND(E61*P61,2)</f>
        <v>0</v>
      </c>
      <c r="R61" s="237"/>
      <c r="S61" s="237" t="s">
        <v>134</v>
      </c>
      <c r="T61" s="238" t="s">
        <v>135</v>
      </c>
      <c r="U61" s="220">
        <v>0</v>
      </c>
      <c r="V61" s="220">
        <f>ROUND(E61*U61,2)</f>
        <v>0</v>
      </c>
      <c r="W61" s="220"/>
      <c r="X61" s="220" t="s">
        <v>136</v>
      </c>
      <c r="Y61" s="220" t="s">
        <v>137</v>
      </c>
      <c r="Z61" s="210"/>
      <c r="AA61" s="210"/>
      <c r="AB61" s="210"/>
      <c r="AC61" s="210"/>
      <c r="AD61" s="210"/>
      <c r="AE61" s="210"/>
      <c r="AF61" s="210"/>
      <c r="AG61" s="210" t="s">
        <v>138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44" t="s">
        <v>204</v>
      </c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139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0" t="str">
        <f>C62</f>
        <v>Náklady na provedení skutečného zaměření stavby v rozsahu nezbytném pro zápis změny do katastru nemovitostí.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2">
        <v>21</v>
      </c>
      <c r="B63" s="233" t="s">
        <v>205</v>
      </c>
      <c r="C63" s="243" t="s">
        <v>206</v>
      </c>
      <c r="D63" s="234" t="s">
        <v>133</v>
      </c>
      <c r="E63" s="235">
        <v>1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7"/>
      <c r="S63" s="237" t="s">
        <v>134</v>
      </c>
      <c r="T63" s="238" t="s">
        <v>135</v>
      </c>
      <c r="U63" s="220">
        <v>0</v>
      </c>
      <c r="V63" s="220">
        <f>ROUND(E63*U63,2)</f>
        <v>0</v>
      </c>
      <c r="W63" s="220"/>
      <c r="X63" s="220" t="s">
        <v>136</v>
      </c>
      <c r="Y63" s="220" t="s">
        <v>137</v>
      </c>
      <c r="Z63" s="210"/>
      <c r="AA63" s="210"/>
      <c r="AB63" s="210"/>
      <c r="AC63" s="210"/>
      <c r="AD63" s="210"/>
      <c r="AE63" s="210"/>
      <c r="AF63" s="210"/>
      <c r="AG63" s="210" t="s">
        <v>138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44" t="s">
        <v>207</v>
      </c>
      <c r="D64" s="239"/>
      <c r="E64" s="239"/>
      <c r="F64" s="239"/>
      <c r="G64" s="239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139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2">
        <v>22</v>
      </c>
      <c r="B65" s="233" t="s">
        <v>208</v>
      </c>
      <c r="C65" s="243" t="s">
        <v>209</v>
      </c>
      <c r="D65" s="234" t="s">
        <v>133</v>
      </c>
      <c r="E65" s="235">
        <v>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7"/>
      <c r="S65" s="237" t="s">
        <v>134</v>
      </c>
      <c r="T65" s="238" t="s">
        <v>135</v>
      </c>
      <c r="U65" s="220">
        <v>0</v>
      </c>
      <c r="V65" s="220">
        <f>ROUND(E65*U65,2)</f>
        <v>0</v>
      </c>
      <c r="W65" s="220"/>
      <c r="X65" s="220" t="s">
        <v>136</v>
      </c>
      <c r="Y65" s="220" t="s">
        <v>137</v>
      </c>
      <c r="Z65" s="210"/>
      <c r="AA65" s="210"/>
      <c r="AB65" s="210"/>
      <c r="AC65" s="210"/>
      <c r="AD65" s="210"/>
      <c r="AE65" s="210"/>
      <c r="AF65" s="210"/>
      <c r="AG65" s="210" t="s">
        <v>138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2" x14ac:dyDescent="0.2">
      <c r="A66" s="217"/>
      <c r="B66" s="218"/>
      <c r="C66" s="244" t="s">
        <v>210</v>
      </c>
      <c r="D66" s="239"/>
      <c r="E66" s="239"/>
      <c r="F66" s="239"/>
      <c r="G66" s="23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139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0" t="str">
        <f>C66</f>
        <v>Náklady spojené s povinnou publicitou, pokud ji objednatel požaduje. Zahrnuje zejména náklady na propagační a informační billboardy, tabule, internetovou propagaci, tiskoviny apod.</v>
      </c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3"/>
      <c r="B67" s="4"/>
      <c r="C67" s="24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115</v>
      </c>
    </row>
    <row r="68" spans="1:60" x14ac:dyDescent="0.2">
      <c r="A68" s="213"/>
      <c r="B68" s="214" t="s">
        <v>29</v>
      </c>
      <c r="C68" s="248"/>
      <c r="D68" s="215"/>
      <c r="E68" s="216"/>
      <c r="F68" s="216"/>
      <c r="G68" s="231">
        <f>G8+G22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C69" s="249"/>
      <c r="D69" s="10"/>
      <c r="AG69" t="s">
        <v>215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Y//0hVC4pnI7On/eGh30t0xXQ05AH2fqgj37Lxk6BD/ww3Htuwg+vguDWSNEf3rsiPnh1IWIX6bnin5jIMQcA==" saltValue="lqgud+n7et0rmz1M3h0Eow==" spinCount="100000" sheet="1" formatRows="0"/>
  <mergeCells count="35">
    <mergeCell ref="C58:G58"/>
    <mergeCell ref="C60:G60"/>
    <mergeCell ref="C62:G62"/>
    <mergeCell ref="C64:G64"/>
    <mergeCell ref="C66:G66"/>
    <mergeCell ref="C47:G47"/>
    <mergeCell ref="C48:G48"/>
    <mergeCell ref="C50:G50"/>
    <mergeCell ref="C52:G52"/>
    <mergeCell ref="C54:G54"/>
    <mergeCell ref="C56:G56"/>
    <mergeCell ref="C36:G36"/>
    <mergeCell ref="C38:G38"/>
    <mergeCell ref="C40:G40"/>
    <mergeCell ref="C42:G42"/>
    <mergeCell ref="C44:G44"/>
    <mergeCell ref="C46:G46"/>
    <mergeCell ref="C26:G26"/>
    <mergeCell ref="C27:G27"/>
    <mergeCell ref="C28:G28"/>
    <mergeCell ref="C30:G30"/>
    <mergeCell ref="C32:G32"/>
    <mergeCell ref="C34:G34"/>
    <mergeCell ref="C13:G13"/>
    <mergeCell ref="C15:G15"/>
    <mergeCell ref="C17:G17"/>
    <mergeCell ref="C19:G19"/>
    <mergeCell ref="C21:G21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1982-AC12-46AB-80E8-515A5BC7EA20}">
  <sheetPr>
    <outlinePr summaryBelow="0"/>
  </sheetPr>
  <dimension ref="A1:BH5000"/>
  <sheetViews>
    <sheetView workbookViewId="0">
      <pane ySplit="7" topLeftCell="A581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216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8</v>
      </c>
      <c r="B3" s="48" t="s">
        <v>62</v>
      </c>
      <c r="C3" s="199" t="s">
        <v>57</v>
      </c>
      <c r="D3" s="197"/>
      <c r="E3" s="197"/>
      <c r="F3" s="197"/>
      <c r="G3" s="198"/>
      <c r="AC3" s="174" t="s">
        <v>102</v>
      </c>
      <c r="AG3" t="s">
        <v>105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106</v>
      </c>
    </row>
    <row r="5" spans="1:60" x14ac:dyDescent="0.2">
      <c r="D5" s="10"/>
    </row>
    <row r="6" spans="1:60" ht="38.25" x14ac:dyDescent="0.2">
      <c r="A6" s="206" t="s">
        <v>107</v>
      </c>
      <c r="B6" s="208" t="s">
        <v>108</v>
      </c>
      <c r="C6" s="208" t="s">
        <v>109</v>
      </c>
      <c r="D6" s="207" t="s">
        <v>110</v>
      </c>
      <c r="E6" s="206" t="s">
        <v>111</v>
      </c>
      <c r="F6" s="205" t="s">
        <v>112</v>
      </c>
      <c r="G6" s="206" t="s">
        <v>29</v>
      </c>
      <c r="H6" s="209" t="s">
        <v>30</v>
      </c>
      <c r="I6" s="209" t="s">
        <v>113</v>
      </c>
      <c r="J6" s="209" t="s">
        <v>31</v>
      </c>
      <c r="K6" s="209" t="s">
        <v>114</v>
      </c>
      <c r="L6" s="209" t="s">
        <v>115</v>
      </c>
      <c r="M6" s="209" t="s">
        <v>116</v>
      </c>
      <c r="N6" s="209" t="s">
        <v>117</v>
      </c>
      <c r="O6" s="209" t="s">
        <v>118</v>
      </c>
      <c r="P6" s="209" t="s">
        <v>119</v>
      </c>
      <c r="Q6" s="209" t="s">
        <v>120</v>
      </c>
      <c r="R6" s="209" t="s">
        <v>121</v>
      </c>
      <c r="S6" s="209" t="s">
        <v>122</v>
      </c>
      <c r="T6" s="209" t="s">
        <v>123</v>
      </c>
      <c r="U6" s="209" t="s">
        <v>124</v>
      </c>
      <c r="V6" s="209" t="s">
        <v>125</v>
      </c>
      <c r="W6" s="209" t="s">
        <v>126</v>
      </c>
      <c r="X6" s="209" t="s">
        <v>127</v>
      </c>
      <c r="Y6" s="209" t="s">
        <v>128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5" t="s">
        <v>129</v>
      </c>
      <c r="B8" s="226" t="s">
        <v>77</v>
      </c>
      <c r="C8" s="242" t="s">
        <v>78</v>
      </c>
      <c r="D8" s="227"/>
      <c r="E8" s="228"/>
      <c r="F8" s="229"/>
      <c r="G8" s="229">
        <f>SUMIF(AG9:AG258,"&lt;&gt;NOR",G9:G258)</f>
        <v>0</v>
      </c>
      <c r="H8" s="229"/>
      <c r="I8" s="229">
        <f>SUM(I9:I258)</f>
        <v>0</v>
      </c>
      <c r="J8" s="229"/>
      <c r="K8" s="229">
        <f>SUM(K9:K258)</f>
        <v>0</v>
      </c>
      <c r="L8" s="229"/>
      <c r="M8" s="229">
        <f>SUM(M9:M258)</f>
        <v>0</v>
      </c>
      <c r="N8" s="228"/>
      <c r="O8" s="228">
        <f>SUM(O9:O258)</f>
        <v>2.6999999999999997</v>
      </c>
      <c r="P8" s="228"/>
      <c r="Q8" s="228">
        <f>SUM(Q9:Q258)</f>
        <v>16.260000000000002</v>
      </c>
      <c r="R8" s="229"/>
      <c r="S8" s="229"/>
      <c r="T8" s="230"/>
      <c r="U8" s="224"/>
      <c r="V8" s="224">
        <f>SUM(V9:V258)</f>
        <v>380.52999999999992</v>
      </c>
      <c r="W8" s="224"/>
      <c r="X8" s="224"/>
      <c r="Y8" s="224"/>
      <c r="AG8" t="s">
        <v>130</v>
      </c>
    </row>
    <row r="9" spans="1:60" outlineLevel="1" x14ac:dyDescent="0.2">
      <c r="A9" s="232">
        <v>1</v>
      </c>
      <c r="B9" s="233" t="s">
        <v>217</v>
      </c>
      <c r="C9" s="243" t="s">
        <v>218</v>
      </c>
      <c r="D9" s="234" t="s">
        <v>219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0.1</v>
      </c>
      <c r="Q9" s="235">
        <f>ROUND(E9*P9,2)</f>
        <v>0.2</v>
      </c>
      <c r="R9" s="237" t="s">
        <v>220</v>
      </c>
      <c r="S9" s="237" t="s">
        <v>134</v>
      </c>
      <c r="T9" s="238" t="s">
        <v>134</v>
      </c>
      <c r="U9" s="220">
        <v>0.17</v>
      </c>
      <c r="V9" s="220">
        <f>ROUND(E9*U9,2)</f>
        <v>0.34</v>
      </c>
      <c r="W9" s="220"/>
      <c r="X9" s="220" t="s">
        <v>221</v>
      </c>
      <c r="Y9" s="220" t="s">
        <v>137</v>
      </c>
      <c r="Z9" s="210"/>
      <c r="AA9" s="210"/>
      <c r="AB9" s="210"/>
      <c r="AC9" s="210"/>
      <c r="AD9" s="210"/>
      <c r="AE9" s="210"/>
      <c r="AF9" s="210"/>
      <c r="AG9" s="210" t="s">
        <v>222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2" t="s">
        <v>223</v>
      </c>
      <c r="D10" s="254"/>
      <c r="E10" s="254"/>
      <c r="F10" s="254"/>
      <c r="G10" s="25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224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0" t="str">
        <f>C10</f>
        <v>s odstraněním kořenů a s případným nutným odklizením křovin a stromů na hromady na vzdálenost do 50 m nebo s naložením na dopravní prostředek, do sklonu terénu 1 : 5,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2">
        <v>2</v>
      </c>
      <c r="B11" s="233" t="s">
        <v>225</v>
      </c>
      <c r="C11" s="243" t="s">
        <v>226</v>
      </c>
      <c r="D11" s="234" t="s">
        <v>227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7" t="s">
        <v>228</v>
      </c>
      <c r="S11" s="237" t="s">
        <v>134</v>
      </c>
      <c r="T11" s="238" t="s">
        <v>134</v>
      </c>
      <c r="U11" s="220">
        <v>1.0029999999999999</v>
      </c>
      <c r="V11" s="220">
        <f>ROUND(E11*U11,2)</f>
        <v>1</v>
      </c>
      <c r="W11" s="220"/>
      <c r="X11" s="220" t="s">
        <v>221</v>
      </c>
      <c r="Y11" s="220" t="s">
        <v>137</v>
      </c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62" t="s">
        <v>229</v>
      </c>
      <c r="D12" s="254"/>
      <c r="E12" s="254"/>
      <c r="F12" s="254"/>
      <c r="G12" s="25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224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0" t="str">
        <f>C12</f>
        <v>s rozřezáním a odstraněním větví a kmene do vzdálenosti 20 m, se složením na hromady nebo s naložením na dopravní prostředek,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2">
        <v>3</v>
      </c>
      <c r="B13" s="233" t="s">
        <v>230</v>
      </c>
      <c r="C13" s="243" t="s">
        <v>231</v>
      </c>
      <c r="D13" s="234" t="s">
        <v>227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228</v>
      </c>
      <c r="S13" s="237" t="s">
        <v>134</v>
      </c>
      <c r="T13" s="238" t="s">
        <v>134</v>
      </c>
      <c r="U13" s="220">
        <v>5.883</v>
      </c>
      <c r="V13" s="220">
        <f>ROUND(E13*U13,2)</f>
        <v>5.88</v>
      </c>
      <c r="W13" s="220"/>
      <c r="X13" s="220" t="s">
        <v>221</v>
      </c>
      <c r="Y13" s="220" t="s">
        <v>137</v>
      </c>
      <c r="Z13" s="210"/>
      <c r="AA13" s="210"/>
      <c r="AB13" s="210"/>
      <c r="AC13" s="210"/>
      <c r="AD13" s="210"/>
      <c r="AE13" s="210"/>
      <c r="AF13" s="210"/>
      <c r="AG13" s="210" t="s">
        <v>222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2" t="s">
        <v>229</v>
      </c>
      <c r="D14" s="254"/>
      <c r="E14" s="254"/>
      <c r="F14" s="254"/>
      <c r="G14" s="25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224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0" t="str">
        <f>C14</f>
        <v>s rozřezáním a odstraněním větví a kmene do vzdálenosti 20 m, se složením na hromady nebo s naložením na dopravní prostředek,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2">
        <v>4</v>
      </c>
      <c r="B15" s="233" t="s">
        <v>232</v>
      </c>
      <c r="C15" s="243" t="s">
        <v>233</v>
      </c>
      <c r="D15" s="234" t="s">
        <v>227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7" t="s">
        <v>228</v>
      </c>
      <c r="S15" s="237" t="s">
        <v>134</v>
      </c>
      <c r="T15" s="238" t="s">
        <v>134</v>
      </c>
      <c r="U15" s="220">
        <v>1.357</v>
      </c>
      <c r="V15" s="220">
        <f>ROUND(E15*U15,2)</f>
        <v>1.36</v>
      </c>
      <c r="W15" s="220"/>
      <c r="X15" s="220" t="s">
        <v>221</v>
      </c>
      <c r="Y15" s="220" t="s">
        <v>137</v>
      </c>
      <c r="Z15" s="210"/>
      <c r="AA15" s="210"/>
      <c r="AB15" s="210"/>
      <c r="AC15" s="210"/>
      <c r="AD15" s="210"/>
      <c r="AE15" s="210"/>
      <c r="AF15" s="210"/>
      <c r="AG15" s="210" t="s">
        <v>222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62" t="s">
        <v>234</v>
      </c>
      <c r="D16" s="254"/>
      <c r="E16" s="254"/>
      <c r="F16" s="254"/>
      <c r="G16" s="25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224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0" t="str">
        <f>C16</f>
        <v>s odklizením získaného dřeva na vzdálenost do 20 m, se složením na hromady nebo s naložením na dopravní prostředek, se zasypáním jámy, doplněním zeminy, zhutněním a úpravou terénu,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2">
        <v>5</v>
      </c>
      <c r="B17" s="233" t="s">
        <v>235</v>
      </c>
      <c r="C17" s="243" t="s">
        <v>236</v>
      </c>
      <c r="D17" s="234" t="s">
        <v>227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 t="s">
        <v>228</v>
      </c>
      <c r="S17" s="237" t="s">
        <v>134</v>
      </c>
      <c r="T17" s="238" t="s">
        <v>134</v>
      </c>
      <c r="U17" s="220">
        <v>7.65</v>
      </c>
      <c r="V17" s="220">
        <f>ROUND(E17*U17,2)</f>
        <v>7.65</v>
      </c>
      <c r="W17" s="220"/>
      <c r="X17" s="220" t="s">
        <v>221</v>
      </c>
      <c r="Y17" s="220" t="s">
        <v>137</v>
      </c>
      <c r="Z17" s="210"/>
      <c r="AA17" s="210"/>
      <c r="AB17" s="210"/>
      <c r="AC17" s="210"/>
      <c r="AD17" s="210"/>
      <c r="AE17" s="210"/>
      <c r="AF17" s="210"/>
      <c r="AG17" s="210" t="s">
        <v>222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62" t="s">
        <v>234</v>
      </c>
      <c r="D18" s="254"/>
      <c r="E18" s="254"/>
      <c r="F18" s="254"/>
      <c r="G18" s="25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224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0" t="str">
        <f>C18</f>
        <v>s odklizením získaného dřeva na vzdálenost do 20 m, se složením na hromady nebo s naložením na dopravní prostředek, se zasypáním jámy, doplněním zeminy, zhutněním a úpravou terénu,</v>
      </c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2">
        <v>6</v>
      </c>
      <c r="B19" s="233" t="s">
        <v>237</v>
      </c>
      <c r="C19" s="243" t="s">
        <v>238</v>
      </c>
      <c r="D19" s="234" t="s">
        <v>219</v>
      </c>
      <c r="E19" s="235">
        <v>20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5">
        <v>0</v>
      </c>
      <c r="O19" s="235">
        <f>ROUND(E19*N19,2)</f>
        <v>0</v>
      </c>
      <c r="P19" s="235">
        <v>0.44</v>
      </c>
      <c r="Q19" s="235">
        <f>ROUND(E19*P19,2)</f>
        <v>8.8000000000000007</v>
      </c>
      <c r="R19" s="237" t="s">
        <v>239</v>
      </c>
      <c r="S19" s="237" t="s">
        <v>134</v>
      </c>
      <c r="T19" s="238" t="s">
        <v>134</v>
      </c>
      <c r="U19" s="220">
        <v>0.63</v>
      </c>
      <c r="V19" s="220">
        <f>ROUND(E19*U19,2)</f>
        <v>12.6</v>
      </c>
      <c r="W19" s="220"/>
      <c r="X19" s="220" t="s">
        <v>221</v>
      </c>
      <c r="Y19" s="220" t="s">
        <v>137</v>
      </c>
      <c r="Z19" s="210"/>
      <c r="AA19" s="210"/>
      <c r="AB19" s="210"/>
      <c r="AC19" s="210"/>
      <c r="AD19" s="210"/>
      <c r="AE19" s="210"/>
      <c r="AF19" s="210"/>
      <c r="AG19" s="210" t="s">
        <v>222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3" t="s">
        <v>240</v>
      </c>
      <c r="D20" s="250"/>
      <c r="E20" s="251">
        <v>20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241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64" t="s">
        <v>242</v>
      </c>
      <c r="D21" s="252"/>
      <c r="E21" s="253">
        <v>20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241</v>
      </c>
      <c r="AH21" s="210">
        <v>1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2">
        <v>7</v>
      </c>
      <c r="B22" s="233" t="s">
        <v>243</v>
      </c>
      <c r="C22" s="243" t="s">
        <v>244</v>
      </c>
      <c r="D22" s="234" t="s">
        <v>219</v>
      </c>
      <c r="E22" s="235">
        <v>21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5">
        <v>0</v>
      </c>
      <c r="O22" s="235">
        <f>ROUND(E22*N22,2)</f>
        <v>0</v>
      </c>
      <c r="P22" s="235">
        <v>0.22</v>
      </c>
      <c r="Q22" s="235">
        <f>ROUND(E22*P22,2)</f>
        <v>4.62</v>
      </c>
      <c r="R22" s="237" t="s">
        <v>239</v>
      </c>
      <c r="S22" s="237" t="s">
        <v>134</v>
      </c>
      <c r="T22" s="238" t="s">
        <v>134</v>
      </c>
      <c r="U22" s="220">
        <v>0.38</v>
      </c>
      <c r="V22" s="220">
        <f>ROUND(E22*U22,2)</f>
        <v>7.98</v>
      </c>
      <c r="W22" s="220"/>
      <c r="X22" s="220" t="s">
        <v>221</v>
      </c>
      <c r="Y22" s="220" t="s">
        <v>137</v>
      </c>
      <c r="Z22" s="210"/>
      <c r="AA22" s="210"/>
      <c r="AB22" s="210"/>
      <c r="AC22" s="210"/>
      <c r="AD22" s="210"/>
      <c r="AE22" s="210"/>
      <c r="AF22" s="210"/>
      <c r="AG22" s="210" t="s">
        <v>222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3" t="s">
        <v>240</v>
      </c>
      <c r="D23" s="250"/>
      <c r="E23" s="251">
        <v>20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241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4" t="s">
        <v>242</v>
      </c>
      <c r="D24" s="252"/>
      <c r="E24" s="253">
        <v>20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241</v>
      </c>
      <c r="AH24" s="210">
        <v>1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3" t="s">
        <v>245</v>
      </c>
      <c r="D25" s="250"/>
      <c r="E25" s="251">
        <v>1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241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4" t="s">
        <v>242</v>
      </c>
      <c r="D26" s="252"/>
      <c r="E26" s="253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241</v>
      </c>
      <c r="AH26" s="210">
        <v>1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2">
        <v>8</v>
      </c>
      <c r="B27" s="233" t="s">
        <v>246</v>
      </c>
      <c r="C27" s="243" t="s">
        <v>247</v>
      </c>
      <c r="D27" s="234" t="s">
        <v>248</v>
      </c>
      <c r="E27" s="235">
        <v>12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5">
        <v>0</v>
      </c>
      <c r="O27" s="235">
        <f>ROUND(E27*N27,2)</f>
        <v>0</v>
      </c>
      <c r="P27" s="235">
        <v>0.22</v>
      </c>
      <c r="Q27" s="235">
        <f>ROUND(E27*P27,2)</f>
        <v>2.64</v>
      </c>
      <c r="R27" s="237" t="s">
        <v>239</v>
      </c>
      <c r="S27" s="237" t="s">
        <v>134</v>
      </c>
      <c r="T27" s="238" t="s">
        <v>134</v>
      </c>
      <c r="U27" s="220">
        <v>0.14000000000000001</v>
      </c>
      <c r="V27" s="220">
        <f>ROUND(E27*U27,2)</f>
        <v>1.68</v>
      </c>
      <c r="W27" s="220"/>
      <c r="X27" s="220" t="s">
        <v>221</v>
      </c>
      <c r="Y27" s="220" t="s">
        <v>137</v>
      </c>
      <c r="Z27" s="210"/>
      <c r="AA27" s="210"/>
      <c r="AB27" s="210"/>
      <c r="AC27" s="210"/>
      <c r="AD27" s="210"/>
      <c r="AE27" s="210"/>
      <c r="AF27" s="210"/>
      <c r="AG27" s="210" t="s">
        <v>222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2" t="s">
        <v>249</v>
      </c>
      <c r="D28" s="254"/>
      <c r="E28" s="254"/>
      <c r="F28" s="254"/>
      <c r="G28" s="25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224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0" t="str">
        <f>C28</f>
        <v>s vybouráním lože, s přemístěním hmot na skládku na vzdálenost do 3 m nebo naložením na dopravní prostředek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3" t="s">
        <v>250</v>
      </c>
      <c r="D29" s="250"/>
      <c r="E29" s="251">
        <v>12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241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4" t="s">
        <v>242</v>
      </c>
      <c r="D30" s="252"/>
      <c r="E30" s="253">
        <v>12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241</v>
      </c>
      <c r="AH30" s="210">
        <v>1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2">
        <v>9</v>
      </c>
      <c r="B31" s="233" t="s">
        <v>251</v>
      </c>
      <c r="C31" s="243" t="s">
        <v>252</v>
      </c>
      <c r="D31" s="234" t="s">
        <v>248</v>
      </c>
      <c r="E31" s="235">
        <v>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5">
        <v>1.0699999999999999E-2</v>
      </c>
      <c r="O31" s="235">
        <f>ROUND(E31*N31,2)</f>
        <v>0.02</v>
      </c>
      <c r="P31" s="235">
        <v>0</v>
      </c>
      <c r="Q31" s="235">
        <f>ROUND(E31*P31,2)</f>
        <v>0</v>
      </c>
      <c r="R31" s="237" t="s">
        <v>220</v>
      </c>
      <c r="S31" s="237" t="s">
        <v>134</v>
      </c>
      <c r="T31" s="238" t="s">
        <v>134</v>
      </c>
      <c r="U31" s="220">
        <v>0.91</v>
      </c>
      <c r="V31" s="220">
        <f>ROUND(E31*U31,2)</f>
        <v>1.82</v>
      </c>
      <c r="W31" s="220"/>
      <c r="X31" s="220" t="s">
        <v>221</v>
      </c>
      <c r="Y31" s="220" t="s">
        <v>137</v>
      </c>
      <c r="Z31" s="210"/>
      <c r="AA31" s="210"/>
      <c r="AB31" s="210"/>
      <c r="AC31" s="210"/>
      <c r="AD31" s="210"/>
      <c r="AE31" s="210"/>
      <c r="AF31" s="210"/>
      <c r="AG31" s="210" t="s">
        <v>222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2" x14ac:dyDescent="0.2">
      <c r="A32" s="217"/>
      <c r="B32" s="218"/>
      <c r="C32" s="262" t="s">
        <v>253</v>
      </c>
      <c r="D32" s="254"/>
      <c r="E32" s="254"/>
      <c r="F32" s="254"/>
      <c r="G32" s="25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224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0" t="str">
        <f>C32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3" t="s">
        <v>79</v>
      </c>
      <c r="D33" s="250"/>
      <c r="E33" s="251">
        <v>2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241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2">
        <v>10</v>
      </c>
      <c r="B34" s="233" t="s">
        <v>254</v>
      </c>
      <c r="C34" s="243" t="s">
        <v>255</v>
      </c>
      <c r="D34" s="234" t="s">
        <v>248</v>
      </c>
      <c r="E34" s="235">
        <v>2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5">
        <v>2.478E-2</v>
      </c>
      <c r="O34" s="235">
        <f>ROUND(E34*N34,2)</f>
        <v>0.05</v>
      </c>
      <c r="P34" s="235">
        <v>0</v>
      </c>
      <c r="Q34" s="235">
        <f>ROUND(E34*P34,2)</f>
        <v>0</v>
      </c>
      <c r="R34" s="237" t="s">
        <v>220</v>
      </c>
      <c r="S34" s="237" t="s">
        <v>134</v>
      </c>
      <c r="T34" s="238" t="s">
        <v>134</v>
      </c>
      <c r="U34" s="220">
        <v>0.55000000000000004</v>
      </c>
      <c r="V34" s="220">
        <f>ROUND(E34*U34,2)</f>
        <v>1.1000000000000001</v>
      </c>
      <c r="W34" s="220"/>
      <c r="X34" s="220" t="s">
        <v>221</v>
      </c>
      <c r="Y34" s="220" t="s">
        <v>137</v>
      </c>
      <c r="Z34" s="210"/>
      <c r="AA34" s="210"/>
      <c r="AB34" s="210"/>
      <c r="AC34" s="210"/>
      <c r="AD34" s="210"/>
      <c r="AE34" s="210"/>
      <c r="AF34" s="210"/>
      <c r="AG34" s="210" t="s">
        <v>222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17"/>
      <c r="B35" s="218"/>
      <c r="C35" s="262" t="s">
        <v>253</v>
      </c>
      <c r="D35" s="254"/>
      <c r="E35" s="254"/>
      <c r="F35" s="254"/>
      <c r="G35" s="25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224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0" t="str">
        <f>C35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3" t="s">
        <v>79</v>
      </c>
      <c r="D36" s="250"/>
      <c r="E36" s="251">
        <v>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241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2">
        <v>11</v>
      </c>
      <c r="B37" s="233" t="s">
        <v>256</v>
      </c>
      <c r="C37" s="243" t="s">
        <v>257</v>
      </c>
      <c r="D37" s="234" t="s">
        <v>258</v>
      </c>
      <c r="E37" s="235">
        <v>9.8208599999999997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7" t="s">
        <v>220</v>
      </c>
      <c r="S37" s="237" t="s">
        <v>134</v>
      </c>
      <c r="T37" s="238" t="s">
        <v>134</v>
      </c>
      <c r="U37" s="220">
        <v>0.1</v>
      </c>
      <c r="V37" s="220">
        <f>ROUND(E37*U37,2)</f>
        <v>0.98</v>
      </c>
      <c r="W37" s="220"/>
      <c r="X37" s="220" t="s">
        <v>221</v>
      </c>
      <c r="Y37" s="220" t="s">
        <v>137</v>
      </c>
      <c r="Z37" s="210"/>
      <c r="AA37" s="210"/>
      <c r="AB37" s="210"/>
      <c r="AC37" s="210"/>
      <c r="AD37" s="210"/>
      <c r="AE37" s="210"/>
      <c r="AF37" s="210"/>
      <c r="AG37" s="210" t="s">
        <v>222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2" t="s">
        <v>259</v>
      </c>
      <c r="D38" s="254"/>
      <c r="E38" s="254"/>
      <c r="F38" s="254"/>
      <c r="G38" s="25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224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0" t="str">
        <f>C38</f>
        <v>nebo lesní půdy, s vodorovným přemístěním na hromady v místě upotřebení nebo na dočasné či trvalé skládky se složením</v>
      </c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3" t="s">
        <v>260</v>
      </c>
      <c r="D39" s="250"/>
      <c r="E39" s="251">
        <v>9.8208599999999997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241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4" t="s">
        <v>242</v>
      </c>
      <c r="D40" s="252"/>
      <c r="E40" s="253">
        <v>9.8208599999999997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241</v>
      </c>
      <c r="AH40" s="210">
        <v>1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2">
        <v>12</v>
      </c>
      <c r="B41" s="233" t="s">
        <v>261</v>
      </c>
      <c r="C41" s="243" t="s">
        <v>262</v>
      </c>
      <c r="D41" s="234" t="s">
        <v>258</v>
      </c>
      <c r="E41" s="235">
        <v>65.472399999999993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7" t="s">
        <v>220</v>
      </c>
      <c r="S41" s="237" t="s">
        <v>134</v>
      </c>
      <c r="T41" s="238" t="s">
        <v>134</v>
      </c>
      <c r="U41" s="220">
        <v>0.19</v>
      </c>
      <c r="V41" s="220">
        <f>ROUND(E41*U41,2)</f>
        <v>12.44</v>
      </c>
      <c r="W41" s="220"/>
      <c r="X41" s="220" t="s">
        <v>221</v>
      </c>
      <c r="Y41" s="220" t="s">
        <v>137</v>
      </c>
      <c r="Z41" s="210"/>
      <c r="AA41" s="210"/>
      <c r="AB41" s="210"/>
      <c r="AC41" s="210"/>
      <c r="AD41" s="210"/>
      <c r="AE41" s="210"/>
      <c r="AF41" s="210"/>
      <c r="AG41" s="210" t="s">
        <v>222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2" x14ac:dyDescent="0.2">
      <c r="A42" s="217"/>
      <c r="B42" s="218"/>
      <c r="C42" s="262" t="s">
        <v>263</v>
      </c>
      <c r="D42" s="254"/>
      <c r="E42" s="254"/>
      <c r="F42" s="254"/>
      <c r="G42" s="25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224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0" t="str">
        <f>C42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3" t="s">
        <v>264</v>
      </c>
      <c r="D43" s="250"/>
      <c r="E43" s="251">
        <v>65.472399999999993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241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4" t="s">
        <v>242</v>
      </c>
      <c r="D44" s="252"/>
      <c r="E44" s="253">
        <v>65.472399999999993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241</v>
      </c>
      <c r="AH44" s="210">
        <v>1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2">
        <v>13</v>
      </c>
      <c r="B45" s="233" t="s">
        <v>265</v>
      </c>
      <c r="C45" s="243" t="s">
        <v>266</v>
      </c>
      <c r="D45" s="234" t="s">
        <v>258</v>
      </c>
      <c r="E45" s="235">
        <v>16.2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7" t="s">
        <v>220</v>
      </c>
      <c r="S45" s="237" t="s">
        <v>134</v>
      </c>
      <c r="T45" s="238" t="s">
        <v>134</v>
      </c>
      <c r="U45" s="220">
        <v>3.53</v>
      </c>
      <c r="V45" s="220">
        <f>ROUND(E45*U45,2)</f>
        <v>57.19</v>
      </c>
      <c r="W45" s="220"/>
      <c r="X45" s="220" t="s">
        <v>221</v>
      </c>
      <c r="Y45" s="220" t="s">
        <v>137</v>
      </c>
      <c r="Z45" s="210"/>
      <c r="AA45" s="210"/>
      <c r="AB45" s="210"/>
      <c r="AC45" s="210"/>
      <c r="AD45" s="210"/>
      <c r="AE45" s="210"/>
      <c r="AF45" s="210"/>
      <c r="AG45" s="210" t="s">
        <v>222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2" t="s">
        <v>267</v>
      </c>
      <c r="D46" s="254"/>
      <c r="E46" s="254"/>
      <c r="F46" s="254"/>
      <c r="G46" s="25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224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3" t="s">
        <v>268</v>
      </c>
      <c r="D47" s="250"/>
      <c r="E47" s="251">
        <v>12.6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241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4" t="s">
        <v>242</v>
      </c>
      <c r="D48" s="252"/>
      <c r="E48" s="253">
        <v>12.6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241</v>
      </c>
      <c r="AH48" s="210">
        <v>1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3" t="s">
        <v>269</v>
      </c>
      <c r="D49" s="250"/>
      <c r="E49" s="251">
        <v>3.6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241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64" t="s">
        <v>242</v>
      </c>
      <c r="D50" s="252"/>
      <c r="E50" s="253">
        <v>3.6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241</v>
      </c>
      <c r="AH50" s="210">
        <v>1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14</v>
      </c>
      <c r="B51" s="233" t="s">
        <v>270</v>
      </c>
      <c r="C51" s="243" t="s">
        <v>271</v>
      </c>
      <c r="D51" s="234" t="s">
        <v>258</v>
      </c>
      <c r="E51" s="235">
        <v>120.1024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7" t="s">
        <v>220</v>
      </c>
      <c r="S51" s="237" t="s">
        <v>134</v>
      </c>
      <c r="T51" s="238" t="s">
        <v>134</v>
      </c>
      <c r="U51" s="220">
        <v>0.01</v>
      </c>
      <c r="V51" s="220">
        <f>ROUND(E51*U51,2)</f>
        <v>1.2</v>
      </c>
      <c r="W51" s="220"/>
      <c r="X51" s="220" t="s">
        <v>221</v>
      </c>
      <c r="Y51" s="220" t="s">
        <v>137</v>
      </c>
      <c r="Z51" s="210"/>
      <c r="AA51" s="210"/>
      <c r="AB51" s="210"/>
      <c r="AC51" s="210"/>
      <c r="AD51" s="210"/>
      <c r="AE51" s="210"/>
      <c r="AF51" s="210"/>
      <c r="AG51" s="210" t="s">
        <v>222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2" t="s">
        <v>272</v>
      </c>
      <c r="D52" s="254"/>
      <c r="E52" s="254"/>
      <c r="F52" s="254"/>
      <c r="G52" s="25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224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3" t="s">
        <v>273</v>
      </c>
      <c r="D53" s="250"/>
      <c r="E53" s="251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241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3" t="s">
        <v>268</v>
      </c>
      <c r="D54" s="250"/>
      <c r="E54" s="251">
        <v>12.6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241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4" t="s">
        <v>242</v>
      </c>
      <c r="D55" s="252"/>
      <c r="E55" s="253">
        <v>12.6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241</v>
      </c>
      <c r="AH55" s="210">
        <v>1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3" t="s">
        <v>274</v>
      </c>
      <c r="D56" s="250"/>
      <c r="E56" s="251">
        <v>65.472399999999993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241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4" t="s">
        <v>242</v>
      </c>
      <c r="D57" s="252"/>
      <c r="E57" s="253">
        <v>65.472399999999993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241</v>
      </c>
      <c r="AH57" s="210">
        <v>1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3" t="s">
        <v>269</v>
      </c>
      <c r="D58" s="250"/>
      <c r="E58" s="251">
        <v>3.6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241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4" t="s">
        <v>242</v>
      </c>
      <c r="D59" s="252"/>
      <c r="E59" s="253">
        <v>3.6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241</v>
      </c>
      <c r="AH59" s="210">
        <v>1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3" t="s">
        <v>275</v>
      </c>
      <c r="D60" s="250"/>
      <c r="E60" s="251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241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3" t="s">
        <v>276</v>
      </c>
      <c r="D61" s="250"/>
      <c r="E61" s="251">
        <v>4.7249999999999996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241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4" t="s">
        <v>242</v>
      </c>
      <c r="D62" s="252"/>
      <c r="E62" s="253">
        <v>4.7249999999999996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241</v>
      </c>
      <c r="AH62" s="210">
        <v>1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3" t="s">
        <v>277</v>
      </c>
      <c r="D63" s="250"/>
      <c r="E63" s="251">
        <v>-4.7249999999999996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241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4" t="s">
        <v>242</v>
      </c>
      <c r="D64" s="252"/>
      <c r="E64" s="253">
        <v>-4.7249999999999996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241</v>
      </c>
      <c r="AH64" s="210">
        <v>1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3" t="s">
        <v>274</v>
      </c>
      <c r="D65" s="250"/>
      <c r="E65" s="251">
        <v>65.472399999999993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241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4" t="s">
        <v>242</v>
      </c>
      <c r="D66" s="252"/>
      <c r="E66" s="253">
        <v>65.472399999999993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241</v>
      </c>
      <c r="AH66" s="210">
        <v>1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3" t="s">
        <v>278</v>
      </c>
      <c r="D67" s="250"/>
      <c r="E67" s="251">
        <v>-12.0243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241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63" t="s">
        <v>279</v>
      </c>
      <c r="D68" s="250"/>
      <c r="E68" s="251">
        <v>-16.368099999999998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241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4" t="s">
        <v>242</v>
      </c>
      <c r="D69" s="252"/>
      <c r="E69" s="253">
        <v>-28.392399999999999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241</v>
      </c>
      <c r="AH69" s="210">
        <v>1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3" t="s">
        <v>269</v>
      </c>
      <c r="D70" s="250"/>
      <c r="E70" s="251">
        <v>3.6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241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4" t="s">
        <v>242</v>
      </c>
      <c r="D71" s="252"/>
      <c r="E71" s="253">
        <v>3.6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241</v>
      </c>
      <c r="AH71" s="210">
        <v>1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3" t="s">
        <v>280</v>
      </c>
      <c r="D72" s="250"/>
      <c r="E72" s="251">
        <v>-2.25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241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4" t="s">
        <v>242</v>
      </c>
      <c r="D73" s="252"/>
      <c r="E73" s="253">
        <v>-2.25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241</v>
      </c>
      <c r="AH73" s="210">
        <v>1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2">
        <v>15</v>
      </c>
      <c r="B74" s="233" t="s">
        <v>281</v>
      </c>
      <c r="C74" s="243" t="s">
        <v>282</v>
      </c>
      <c r="D74" s="234" t="s">
        <v>258</v>
      </c>
      <c r="E74" s="235">
        <v>36.717399999999998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5">
        <v>0</v>
      </c>
      <c r="O74" s="235">
        <f>ROUND(E74*N74,2)</f>
        <v>0</v>
      </c>
      <c r="P74" s="235">
        <v>0</v>
      </c>
      <c r="Q74" s="235">
        <f>ROUND(E74*P74,2)</f>
        <v>0</v>
      </c>
      <c r="R74" s="237" t="s">
        <v>220</v>
      </c>
      <c r="S74" s="237" t="s">
        <v>134</v>
      </c>
      <c r="T74" s="238" t="s">
        <v>134</v>
      </c>
      <c r="U74" s="220">
        <v>0.01</v>
      </c>
      <c r="V74" s="220">
        <f>ROUND(E74*U74,2)</f>
        <v>0.37</v>
      </c>
      <c r="W74" s="220"/>
      <c r="X74" s="220" t="s">
        <v>221</v>
      </c>
      <c r="Y74" s="220" t="s">
        <v>137</v>
      </c>
      <c r="Z74" s="210"/>
      <c r="AA74" s="210"/>
      <c r="AB74" s="210"/>
      <c r="AC74" s="210"/>
      <c r="AD74" s="210"/>
      <c r="AE74" s="210"/>
      <c r="AF74" s="210"/>
      <c r="AG74" s="210" t="s">
        <v>222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62" t="s">
        <v>272</v>
      </c>
      <c r="D75" s="254"/>
      <c r="E75" s="254"/>
      <c r="F75" s="254"/>
      <c r="G75" s="25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224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3" t="s">
        <v>273</v>
      </c>
      <c r="D76" s="250"/>
      <c r="E76" s="251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241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3" t="s">
        <v>276</v>
      </c>
      <c r="D77" s="250"/>
      <c r="E77" s="251">
        <v>4.7249999999999996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241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4" t="s">
        <v>242</v>
      </c>
      <c r="D78" s="252"/>
      <c r="E78" s="253">
        <v>4.7249999999999996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241</v>
      </c>
      <c r="AH78" s="210">
        <v>1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3" t="s">
        <v>283</v>
      </c>
      <c r="D79" s="250"/>
      <c r="E79" s="251">
        <v>12.0243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241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3" t="s">
        <v>284</v>
      </c>
      <c r="D80" s="250"/>
      <c r="E80" s="251">
        <v>16.368099999999998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241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4" t="s">
        <v>242</v>
      </c>
      <c r="D81" s="252"/>
      <c r="E81" s="253">
        <v>28.392399999999999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241</v>
      </c>
      <c r="AH81" s="210">
        <v>1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3" t="s">
        <v>269</v>
      </c>
      <c r="D82" s="250"/>
      <c r="E82" s="251">
        <v>3.6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241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4" t="s">
        <v>242</v>
      </c>
      <c r="D83" s="252"/>
      <c r="E83" s="253">
        <v>3.6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241</v>
      </c>
      <c r="AH83" s="210">
        <v>1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2">
        <v>16</v>
      </c>
      <c r="B84" s="233" t="s">
        <v>285</v>
      </c>
      <c r="C84" s="243" t="s">
        <v>286</v>
      </c>
      <c r="D84" s="234" t="s">
        <v>258</v>
      </c>
      <c r="E84" s="235">
        <v>36.717399999999998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7" t="s">
        <v>220</v>
      </c>
      <c r="S84" s="237" t="s">
        <v>134</v>
      </c>
      <c r="T84" s="238" t="s">
        <v>134</v>
      </c>
      <c r="U84" s="220">
        <v>0</v>
      </c>
      <c r="V84" s="220">
        <f>ROUND(E84*U84,2)</f>
        <v>0</v>
      </c>
      <c r="W84" s="220"/>
      <c r="X84" s="220" t="s">
        <v>221</v>
      </c>
      <c r="Y84" s="220" t="s">
        <v>137</v>
      </c>
      <c r="Z84" s="210"/>
      <c r="AA84" s="210"/>
      <c r="AB84" s="210"/>
      <c r="AC84" s="210"/>
      <c r="AD84" s="210"/>
      <c r="AE84" s="210"/>
      <c r="AF84" s="210"/>
      <c r="AG84" s="210" t="s">
        <v>222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2" t="s">
        <v>272</v>
      </c>
      <c r="D85" s="254"/>
      <c r="E85" s="254"/>
      <c r="F85" s="254"/>
      <c r="G85" s="25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224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63" t="s">
        <v>273</v>
      </c>
      <c r="D86" s="250"/>
      <c r="E86" s="251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241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3" t="s">
        <v>276</v>
      </c>
      <c r="D87" s="250"/>
      <c r="E87" s="251">
        <v>4.7249999999999996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241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4" t="s">
        <v>242</v>
      </c>
      <c r="D88" s="252"/>
      <c r="E88" s="253">
        <v>4.7249999999999996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241</v>
      </c>
      <c r="AH88" s="210">
        <v>1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3" t="s">
        <v>283</v>
      </c>
      <c r="D89" s="250"/>
      <c r="E89" s="251">
        <v>12.0243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241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3" t="s">
        <v>284</v>
      </c>
      <c r="D90" s="250"/>
      <c r="E90" s="251">
        <v>16.368099999999998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241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4" t="s">
        <v>242</v>
      </c>
      <c r="D91" s="252"/>
      <c r="E91" s="253">
        <v>28.392399999999999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241</v>
      </c>
      <c r="AH91" s="210">
        <v>1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3" t="s">
        <v>269</v>
      </c>
      <c r="D92" s="250"/>
      <c r="E92" s="251">
        <v>3.6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241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4" t="s">
        <v>242</v>
      </c>
      <c r="D93" s="252"/>
      <c r="E93" s="253">
        <v>3.6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241</v>
      </c>
      <c r="AH93" s="210">
        <v>1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2">
        <v>17</v>
      </c>
      <c r="B94" s="233" t="s">
        <v>287</v>
      </c>
      <c r="C94" s="243" t="s">
        <v>288</v>
      </c>
      <c r="D94" s="234" t="s">
        <v>258</v>
      </c>
      <c r="E94" s="235">
        <v>7.4160000000000004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5">
        <v>0</v>
      </c>
      <c r="O94" s="235">
        <f>ROUND(E94*N94,2)</f>
        <v>0</v>
      </c>
      <c r="P94" s="235">
        <v>0</v>
      </c>
      <c r="Q94" s="235">
        <f>ROUND(E94*P94,2)</f>
        <v>0</v>
      </c>
      <c r="R94" s="237" t="s">
        <v>220</v>
      </c>
      <c r="S94" s="237" t="s">
        <v>134</v>
      </c>
      <c r="T94" s="238" t="s">
        <v>134</v>
      </c>
      <c r="U94" s="220">
        <v>0.67</v>
      </c>
      <c r="V94" s="220">
        <f>ROUND(E94*U94,2)</f>
        <v>4.97</v>
      </c>
      <c r="W94" s="220"/>
      <c r="X94" s="220" t="s">
        <v>221</v>
      </c>
      <c r="Y94" s="220" t="s">
        <v>137</v>
      </c>
      <c r="Z94" s="210"/>
      <c r="AA94" s="210"/>
      <c r="AB94" s="210"/>
      <c r="AC94" s="210"/>
      <c r="AD94" s="210"/>
      <c r="AE94" s="210"/>
      <c r="AF94" s="210"/>
      <c r="AG94" s="210" t="s">
        <v>222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289</v>
      </c>
      <c r="D95" s="254"/>
      <c r="E95" s="254"/>
      <c r="F95" s="254"/>
      <c r="G95" s="254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224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63" t="s">
        <v>290</v>
      </c>
      <c r="D96" s="250"/>
      <c r="E96" s="251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241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3" t="s">
        <v>260</v>
      </c>
      <c r="D97" s="250"/>
      <c r="E97" s="251">
        <v>9.8208599999999997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241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3" t="s">
        <v>291</v>
      </c>
      <c r="D98" s="250"/>
      <c r="E98" s="251">
        <v>-2.4048600000000002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241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4" t="s">
        <v>242</v>
      </c>
      <c r="D99" s="252"/>
      <c r="E99" s="253">
        <v>7.4160000000000004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241</v>
      </c>
      <c r="AH99" s="210">
        <v>1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2">
        <v>18</v>
      </c>
      <c r="B100" s="233" t="s">
        <v>292</v>
      </c>
      <c r="C100" s="243" t="s">
        <v>293</v>
      </c>
      <c r="D100" s="234" t="s">
        <v>258</v>
      </c>
      <c r="E100" s="235">
        <v>42.962499999999999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5">
        <v>0</v>
      </c>
      <c r="O100" s="235">
        <f>ROUND(E100*N100,2)</f>
        <v>0</v>
      </c>
      <c r="P100" s="235">
        <v>0</v>
      </c>
      <c r="Q100" s="235">
        <f>ROUND(E100*P100,2)</f>
        <v>0</v>
      </c>
      <c r="R100" s="237" t="s">
        <v>220</v>
      </c>
      <c r="S100" s="237" t="s">
        <v>134</v>
      </c>
      <c r="T100" s="238" t="s">
        <v>134</v>
      </c>
      <c r="U100" s="220">
        <v>0.59</v>
      </c>
      <c r="V100" s="220">
        <f>ROUND(E100*U100,2)</f>
        <v>25.35</v>
      </c>
      <c r="W100" s="220"/>
      <c r="X100" s="220" t="s">
        <v>221</v>
      </c>
      <c r="Y100" s="220" t="s">
        <v>137</v>
      </c>
      <c r="Z100" s="210"/>
      <c r="AA100" s="210"/>
      <c r="AB100" s="210"/>
      <c r="AC100" s="210"/>
      <c r="AD100" s="210"/>
      <c r="AE100" s="210"/>
      <c r="AF100" s="210"/>
      <c r="AG100" s="210" t="s">
        <v>222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2" t="s">
        <v>289</v>
      </c>
      <c r="D101" s="254"/>
      <c r="E101" s="254"/>
      <c r="F101" s="254"/>
      <c r="G101" s="25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224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3" t="s">
        <v>294</v>
      </c>
      <c r="D102" s="250"/>
      <c r="E102" s="251">
        <v>6.99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241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3" t="s">
        <v>295</v>
      </c>
      <c r="D103" s="250"/>
      <c r="E103" s="251">
        <v>7.9050000000000002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241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3" t="s">
        <v>296</v>
      </c>
      <c r="D104" s="250"/>
      <c r="E104" s="251">
        <v>2.5449999999999999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241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3" t="s">
        <v>297</v>
      </c>
      <c r="D105" s="250"/>
      <c r="E105" s="251">
        <v>6.42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241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3" t="s">
        <v>298</v>
      </c>
      <c r="D106" s="250"/>
      <c r="E106" s="251">
        <v>2.585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241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3" t="s">
        <v>299</v>
      </c>
      <c r="D107" s="250"/>
      <c r="E107" s="251">
        <v>7.9249999999999998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241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4" t="s">
        <v>242</v>
      </c>
      <c r="D108" s="252"/>
      <c r="E108" s="253">
        <v>34.369999999999997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241</v>
      </c>
      <c r="AH108" s="210">
        <v>1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3" t="s">
        <v>300</v>
      </c>
      <c r="D109" s="250"/>
      <c r="E109" s="251">
        <v>1.7475000000000001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241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3" t="s">
        <v>301</v>
      </c>
      <c r="D110" s="250"/>
      <c r="E110" s="251">
        <v>1.9762500000000001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241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3" t="s">
        <v>302</v>
      </c>
      <c r="D111" s="250"/>
      <c r="E111" s="251">
        <v>0.63624999999999998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241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63" t="s">
        <v>303</v>
      </c>
      <c r="D112" s="250"/>
      <c r="E112" s="251">
        <v>1.605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241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3" t="s">
        <v>304</v>
      </c>
      <c r="D113" s="250"/>
      <c r="E113" s="251">
        <v>0.64624999999999999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241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3" t="s">
        <v>305</v>
      </c>
      <c r="D114" s="250"/>
      <c r="E114" s="251">
        <v>1.98125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241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4" t="s">
        <v>242</v>
      </c>
      <c r="D115" s="252"/>
      <c r="E115" s="253">
        <v>8.5924999999999994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241</v>
      </c>
      <c r="AH115" s="210">
        <v>1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2">
        <v>19</v>
      </c>
      <c r="B116" s="233" t="s">
        <v>306</v>
      </c>
      <c r="C116" s="243" t="s">
        <v>307</v>
      </c>
      <c r="D116" s="234" t="s">
        <v>227</v>
      </c>
      <c r="E116" s="235">
        <v>10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5">
        <v>0</v>
      </c>
      <c r="O116" s="235">
        <f>ROUND(E116*N116,2)</f>
        <v>0</v>
      </c>
      <c r="P116" s="235">
        <v>0</v>
      </c>
      <c r="Q116" s="235">
        <f>ROUND(E116*P116,2)</f>
        <v>0</v>
      </c>
      <c r="R116" s="237" t="s">
        <v>220</v>
      </c>
      <c r="S116" s="237" t="s">
        <v>134</v>
      </c>
      <c r="T116" s="238" t="s">
        <v>134</v>
      </c>
      <c r="U116" s="220">
        <v>4.4999999999999998E-2</v>
      </c>
      <c r="V116" s="220">
        <f>ROUND(E116*U116,2)</f>
        <v>0.45</v>
      </c>
      <c r="W116" s="220"/>
      <c r="X116" s="220" t="s">
        <v>221</v>
      </c>
      <c r="Y116" s="220" t="s">
        <v>137</v>
      </c>
      <c r="Z116" s="210"/>
      <c r="AA116" s="210"/>
      <c r="AB116" s="210"/>
      <c r="AC116" s="210"/>
      <c r="AD116" s="210"/>
      <c r="AE116" s="210"/>
      <c r="AF116" s="210"/>
      <c r="AG116" s="210" t="s">
        <v>222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62" t="s">
        <v>308</v>
      </c>
      <c r="D117" s="254"/>
      <c r="E117" s="254"/>
      <c r="F117" s="254"/>
      <c r="G117" s="25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224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2">
        <v>20</v>
      </c>
      <c r="B118" s="233" t="s">
        <v>309</v>
      </c>
      <c r="C118" s="243" t="s">
        <v>310</v>
      </c>
      <c r="D118" s="234" t="s">
        <v>227</v>
      </c>
      <c r="E118" s="235">
        <v>1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5">
        <v>0</v>
      </c>
      <c r="O118" s="235">
        <f>ROUND(E118*N118,2)</f>
        <v>0</v>
      </c>
      <c r="P118" s="235">
        <v>0</v>
      </c>
      <c r="Q118" s="235">
        <f>ROUND(E118*P118,2)</f>
        <v>0</v>
      </c>
      <c r="R118" s="237" t="s">
        <v>220</v>
      </c>
      <c r="S118" s="237" t="s">
        <v>134</v>
      </c>
      <c r="T118" s="238" t="s">
        <v>134</v>
      </c>
      <c r="U118" s="220">
        <v>0.56999999999999995</v>
      </c>
      <c r="V118" s="220">
        <f>ROUND(E118*U118,2)</f>
        <v>0.56999999999999995</v>
      </c>
      <c r="W118" s="220"/>
      <c r="X118" s="220" t="s">
        <v>221</v>
      </c>
      <c r="Y118" s="220" t="s">
        <v>137</v>
      </c>
      <c r="Z118" s="210"/>
      <c r="AA118" s="210"/>
      <c r="AB118" s="210"/>
      <c r="AC118" s="210"/>
      <c r="AD118" s="210"/>
      <c r="AE118" s="210"/>
      <c r="AF118" s="210"/>
      <c r="AG118" s="210" t="s">
        <v>222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2" t="s">
        <v>308</v>
      </c>
      <c r="D119" s="254"/>
      <c r="E119" s="254"/>
      <c r="F119" s="254"/>
      <c r="G119" s="25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224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2">
        <v>21</v>
      </c>
      <c r="B120" s="233" t="s">
        <v>311</v>
      </c>
      <c r="C120" s="243" t="s">
        <v>312</v>
      </c>
      <c r="D120" s="234" t="s">
        <v>227</v>
      </c>
      <c r="E120" s="235">
        <v>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5">
        <v>0</v>
      </c>
      <c r="O120" s="235">
        <f>ROUND(E120*N120,2)</f>
        <v>0</v>
      </c>
      <c r="P120" s="235">
        <v>0</v>
      </c>
      <c r="Q120" s="235">
        <f>ROUND(E120*P120,2)</f>
        <v>0</v>
      </c>
      <c r="R120" s="237" t="s">
        <v>220</v>
      </c>
      <c r="S120" s="237" t="s">
        <v>134</v>
      </c>
      <c r="T120" s="238" t="s">
        <v>134</v>
      </c>
      <c r="U120" s="220">
        <v>0.96</v>
      </c>
      <c r="V120" s="220">
        <f>ROUND(E120*U120,2)</f>
        <v>0.96</v>
      </c>
      <c r="W120" s="220"/>
      <c r="X120" s="220" t="s">
        <v>221</v>
      </c>
      <c r="Y120" s="220" t="s">
        <v>137</v>
      </c>
      <c r="Z120" s="210"/>
      <c r="AA120" s="210"/>
      <c r="AB120" s="210"/>
      <c r="AC120" s="210"/>
      <c r="AD120" s="210"/>
      <c r="AE120" s="210"/>
      <c r="AF120" s="210"/>
      <c r="AG120" s="210" t="s">
        <v>222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2" t="s">
        <v>308</v>
      </c>
      <c r="D121" s="254"/>
      <c r="E121" s="254"/>
      <c r="F121" s="254"/>
      <c r="G121" s="25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224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2">
        <v>22</v>
      </c>
      <c r="B122" s="233" t="s">
        <v>313</v>
      </c>
      <c r="C122" s="243" t="s">
        <v>314</v>
      </c>
      <c r="D122" s="234" t="s">
        <v>227</v>
      </c>
      <c r="E122" s="235">
        <v>1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7" t="s">
        <v>220</v>
      </c>
      <c r="S122" s="237" t="s">
        <v>134</v>
      </c>
      <c r="T122" s="238" t="s">
        <v>134</v>
      </c>
      <c r="U122" s="220">
        <v>6.6000000000000003E-2</v>
      </c>
      <c r="V122" s="220">
        <f>ROUND(E122*U122,2)</f>
        <v>7.0000000000000007E-2</v>
      </c>
      <c r="W122" s="220"/>
      <c r="X122" s="220" t="s">
        <v>221</v>
      </c>
      <c r="Y122" s="220" t="s">
        <v>137</v>
      </c>
      <c r="Z122" s="210"/>
      <c r="AA122" s="210"/>
      <c r="AB122" s="210"/>
      <c r="AC122" s="210"/>
      <c r="AD122" s="210"/>
      <c r="AE122" s="210"/>
      <c r="AF122" s="210"/>
      <c r="AG122" s="210" t="s">
        <v>222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62" t="s">
        <v>308</v>
      </c>
      <c r="D123" s="254"/>
      <c r="E123" s="254"/>
      <c r="F123" s="254"/>
      <c r="G123" s="25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224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2">
        <v>23</v>
      </c>
      <c r="B124" s="233" t="s">
        <v>315</v>
      </c>
      <c r="C124" s="243" t="s">
        <v>316</v>
      </c>
      <c r="D124" s="234" t="s">
        <v>227</v>
      </c>
      <c r="E124" s="235">
        <v>1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5">
        <v>0</v>
      </c>
      <c r="O124" s="235">
        <f>ROUND(E124*N124,2)</f>
        <v>0</v>
      </c>
      <c r="P124" s="235">
        <v>0</v>
      </c>
      <c r="Q124" s="235">
        <f>ROUND(E124*P124,2)</f>
        <v>0</v>
      </c>
      <c r="R124" s="237" t="s">
        <v>220</v>
      </c>
      <c r="S124" s="237" t="s">
        <v>134</v>
      </c>
      <c r="T124" s="238" t="s">
        <v>134</v>
      </c>
      <c r="U124" s="220">
        <v>0.3</v>
      </c>
      <c r="V124" s="220">
        <f>ROUND(E124*U124,2)</f>
        <v>0.3</v>
      </c>
      <c r="W124" s="220"/>
      <c r="X124" s="220" t="s">
        <v>221</v>
      </c>
      <c r="Y124" s="220" t="s">
        <v>137</v>
      </c>
      <c r="Z124" s="210"/>
      <c r="AA124" s="210"/>
      <c r="AB124" s="210"/>
      <c r="AC124" s="210"/>
      <c r="AD124" s="210"/>
      <c r="AE124" s="210"/>
      <c r="AF124" s="210"/>
      <c r="AG124" s="210" t="s">
        <v>222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62" t="s">
        <v>308</v>
      </c>
      <c r="D125" s="254"/>
      <c r="E125" s="254"/>
      <c r="F125" s="254"/>
      <c r="G125" s="25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224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33.75" outlineLevel="1" x14ac:dyDescent="0.2">
      <c r="A126" s="232">
        <v>24</v>
      </c>
      <c r="B126" s="233" t="s">
        <v>317</v>
      </c>
      <c r="C126" s="243" t="s">
        <v>318</v>
      </c>
      <c r="D126" s="234" t="s">
        <v>227</v>
      </c>
      <c r="E126" s="235">
        <v>10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5">
        <v>0</v>
      </c>
      <c r="O126" s="235">
        <f>ROUND(E126*N126,2)</f>
        <v>0</v>
      </c>
      <c r="P126" s="235">
        <v>0</v>
      </c>
      <c r="Q126" s="235">
        <f>ROUND(E126*P126,2)</f>
        <v>0</v>
      </c>
      <c r="R126" s="237" t="s">
        <v>220</v>
      </c>
      <c r="S126" s="237" t="s">
        <v>134</v>
      </c>
      <c r="T126" s="238" t="s">
        <v>134</v>
      </c>
      <c r="U126" s="220">
        <v>0</v>
      </c>
      <c r="V126" s="220">
        <f>ROUND(E126*U126,2)</f>
        <v>0</v>
      </c>
      <c r="W126" s="220"/>
      <c r="X126" s="220" t="s">
        <v>221</v>
      </c>
      <c r="Y126" s="220" t="s">
        <v>137</v>
      </c>
      <c r="Z126" s="210"/>
      <c r="AA126" s="210"/>
      <c r="AB126" s="210"/>
      <c r="AC126" s="210"/>
      <c r="AD126" s="210"/>
      <c r="AE126" s="210"/>
      <c r="AF126" s="210"/>
      <c r="AG126" s="210" t="s">
        <v>222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62" t="s">
        <v>308</v>
      </c>
      <c r="D127" s="254"/>
      <c r="E127" s="254"/>
      <c r="F127" s="254"/>
      <c r="G127" s="254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224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2">
        <v>25</v>
      </c>
      <c r="B128" s="233" t="s">
        <v>319</v>
      </c>
      <c r="C128" s="243" t="s">
        <v>320</v>
      </c>
      <c r="D128" s="234" t="s">
        <v>227</v>
      </c>
      <c r="E128" s="235">
        <v>1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5">
        <v>0</v>
      </c>
      <c r="O128" s="235">
        <f>ROUND(E128*N128,2)</f>
        <v>0</v>
      </c>
      <c r="P128" s="235">
        <v>0</v>
      </c>
      <c r="Q128" s="235">
        <f>ROUND(E128*P128,2)</f>
        <v>0</v>
      </c>
      <c r="R128" s="237" t="s">
        <v>220</v>
      </c>
      <c r="S128" s="237" t="s">
        <v>134</v>
      </c>
      <c r="T128" s="238" t="s">
        <v>134</v>
      </c>
      <c r="U128" s="220">
        <v>0</v>
      </c>
      <c r="V128" s="220">
        <f>ROUND(E128*U128,2)</f>
        <v>0</v>
      </c>
      <c r="W128" s="220"/>
      <c r="X128" s="220" t="s">
        <v>221</v>
      </c>
      <c r="Y128" s="220" t="s">
        <v>137</v>
      </c>
      <c r="Z128" s="210"/>
      <c r="AA128" s="210"/>
      <c r="AB128" s="210"/>
      <c r="AC128" s="210"/>
      <c r="AD128" s="210"/>
      <c r="AE128" s="210"/>
      <c r="AF128" s="210"/>
      <c r="AG128" s="210" t="s">
        <v>222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62" t="s">
        <v>308</v>
      </c>
      <c r="D129" s="254"/>
      <c r="E129" s="254"/>
      <c r="F129" s="254"/>
      <c r="G129" s="254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224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2">
        <v>26</v>
      </c>
      <c r="B130" s="233" t="s">
        <v>321</v>
      </c>
      <c r="C130" s="243" t="s">
        <v>322</v>
      </c>
      <c r="D130" s="234" t="s">
        <v>227</v>
      </c>
      <c r="E130" s="235">
        <v>1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5">
        <v>0</v>
      </c>
      <c r="O130" s="235">
        <f>ROUND(E130*N130,2)</f>
        <v>0</v>
      </c>
      <c r="P130" s="235">
        <v>0</v>
      </c>
      <c r="Q130" s="235">
        <f>ROUND(E130*P130,2)</f>
        <v>0</v>
      </c>
      <c r="R130" s="237" t="s">
        <v>220</v>
      </c>
      <c r="S130" s="237" t="s">
        <v>134</v>
      </c>
      <c r="T130" s="238" t="s">
        <v>134</v>
      </c>
      <c r="U130" s="220">
        <v>0</v>
      </c>
      <c r="V130" s="220">
        <f>ROUND(E130*U130,2)</f>
        <v>0</v>
      </c>
      <c r="W130" s="220"/>
      <c r="X130" s="220" t="s">
        <v>221</v>
      </c>
      <c r="Y130" s="220" t="s">
        <v>137</v>
      </c>
      <c r="Z130" s="210"/>
      <c r="AA130" s="210"/>
      <c r="AB130" s="210"/>
      <c r="AC130" s="210"/>
      <c r="AD130" s="210"/>
      <c r="AE130" s="210"/>
      <c r="AF130" s="210"/>
      <c r="AG130" s="210" t="s">
        <v>222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2" t="s">
        <v>308</v>
      </c>
      <c r="D131" s="254"/>
      <c r="E131" s="254"/>
      <c r="F131" s="254"/>
      <c r="G131" s="25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224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2">
        <v>27</v>
      </c>
      <c r="B132" s="233" t="s">
        <v>323</v>
      </c>
      <c r="C132" s="243" t="s">
        <v>324</v>
      </c>
      <c r="D132" s="234" t="s">
        <v>258</v>
      </c>
      <c r="E132" s="235">
        <v>127.9774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21</v>
      </c>
      <c r="M132" s="237">
        <f>G132*(1+L132/100)</f>
        <v>0</v>
      </c>
      <c r="N132" s="235">
        <v>0</v>
      </c>
      <c r="O132" s="235">
        <f>ROUND(E132*N132,2)</f>
        <v>0</v>
      </c>
      <c r="P132" s="235">
        <v>0</v>
      </c>
      <c r="Q132" s="235">
        <f>ROUND(E132*P132,2)</f>
        <v>0</v>
      </c>
      <c r="R132" s="237" t="s">
        <v>220</v>
      </c>
      <c r="S132" s="237" t="s">
        <v>134</v>
      </c>
      <c r="T132" s="238" t="s">
        <v>134</v>
      </c>
      <c r="U132" s="220">
        <v>0.65</v>
      </c>
      <c r="V132" s="220">
        <f>ROUND(E132*U132,2)</f>
        <v>83.19</v>
      </c>
      <c r="W132" s="220"/>
      <c r="X132" s="220" t="s">
        <v>221</v>
      </c>
      <c r="Y132" s="220" t="s">
        <v>137</v>
      </c>
      <c r="Z132" s="210"/>
      <c r="AA132" s="210"/>
      <c r="AB132" s="210"/>
      <c r="AC132" s="210"/>
      <c r="AD132" s="210"/>
      <c r="AE132" s="210"/>
      <c r="AF132" s="210"/>
      <c r="AG132" s="210" t="s">
        <v>222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3" t="s">
        <v>273</v>
      </c>
      <c r="D133" s="250"/>
      <c r="E133" s="251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241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3" t="s">
        <v>268</v>
      </c>
      <c r="D134" s="250"/>
      <c r="E134" s="251">
        <v>12.6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241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4" t="s">
        <v>242</v>
      </c>
      <c r="D135" s="252"/>
      <c r="E135" s="253">
        <v>12.6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241</v>
      </c>
      <c r="AH135" s="210">
        <v>1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63" t="s">
        <v>274</v>
      </c>
      <c r="D136" s="250"/>
      <c r="E136" s="251">
        <v>65.472399999999993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241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4" t="s">
        <v>242</v>
      </c>
      <c r="D137" s="252"/>
      <c r="E137" s="253">
        <v>65.472399999999993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241</v>
      </c>
      <c r="AH137" s="210">
        <v>1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3" t="s">
        <v>269</v>
      </c>
      <c r="D138" s="250"/>
      <c r="E138" s="251">
        <v>3.6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241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4" t="s">
        <v>242</v>
      </c>
      <c r="D139" s="252"/>
      <c r="E139" s="253">
        <v>3.6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241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63" t="s">
        <v>275</v>
      </c>
      <c r="D140" s="250"/>
      <c r="E140" s="251"/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241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3" t="s">
        <v>268</v>
      </c>
      <c r="D141" s="250"/>
      <c r="E141" s="251">
        <v>12.6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241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4" t="s">
        <v>242</v>
      </c>
      <c r="D142" s="252"/>
      <c r="E142" s="253">
        <v>12.6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241</v>
      </c>
      <c r="AH142" s="210">
        <v>1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3" t="s">
        <v>277</v>
      </c>
      <c r="D143" s="250"/>
      <c r="E143" s="251">
        <v>-4.7249999999999996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241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4" t="s">
        <v>242</v>
      </c>
      <c r="D144" s="252"/>
      <c r="E144" s="253">
        <v>-4.7249999999999996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241</v>
      </c>
      <c r="AH144" s="210">
        <v>1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3" t="s">
        <v>274</v>
      </c>
      <c r="D145" s="250"/>
      <c r="E145" s="251">
        <v>65.472399999999993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241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4" t="s">
        <v>242</v>
      </c>
      <c r="D146" s="252"/>
      <c r="E146" s="253">
        <v>65.472399999999993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241</v>
      </c>
      <c r="AH146" s="210">
        <v>1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3" t="s">
        <v>278</v>
      </c>
      <c r="D147" s="250"/>
      <c r="E147" s="251">
        <v>-12.0243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241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3" t="s">
        <v>279</v>
      </c>
      <c r="D148" s="250"/>
      <c r="E148" s="251">
        <v>-16.368099999999998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241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64" t="s">
        <v>242</v>
      </c>
      <c r="D149" s="252"/>
      <c r="E149" s="253">
        <v>-28.392399999999999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241</v>
      </c>
      <c r="AH149" s="210">
        <v>1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63" t="s">
        <v>269</v>
      </c>
      <c r="D150" s="250"/>
      <c r="E150" s="251">
        <v>3.6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241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4" t="s">
        <v>242</v>
      </c>
      <c r="D151" s="252"/>
      <c r="E151" s="253">
        <v>3.6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241</v>
      </c>
      <c r="AH151" s="210">
        <v>1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3" t="s">
        <v>280</v>
      </c>
      <c r="D152" s="250"/>
      <c r="E152" s="251">
        <v>-2.25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241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4" t="s">
        <v>242</v>
      </c>
      <c r="D153" s="252"/>
      <c r="E153" s="253">
        <v>-2.25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241</v>
      </c>
      <c r="AH153" s="210">
        <v>1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2">
        <v>28</v>
      </c>
      <c r="B154" s="233" t="s">
        <v>325</v>
      </c>
      <c r="C154" s="243" t="s">
        <v>326</v>
      </c>
      <c r="D154" s="234" t="s">
        <v>258</v>
      </c>
      <c r="E154" s="235">
        <v>7.4160000000000004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5">
        <v>0</v>
      </c>
      <c r="O154" s="235">
        <f>ROUND(E154*N154,2)</f>
        <v>0</v>
      </c>
      <c r="P154" s="235">
        <v>0</v>
      </c>
      <c r="Q154" s="235">
        <f>ROUND(E154*P154,2)</f>
        <v>0</v>
      </c>
      <c r="R154" s="237" t="s">
        <v>220</v>
      </c>
      <c r="S154" s="237" t="s">
        <v>134</v>
      </c>
      <c r="T154" s="238" t="s">
        <v>134</v>
      </c>
      <c r="U154" s="220">
        <v>1.94</v>
      </c>
      <c r="V154" s="220">
        <f>ROUND(E154*U154,2)</f>
        <v>14.39</v>
      </c>
      <c r="W154" s="220"/>
      <c r="X154" s="220" t="s">
        <v>221</v>
      </c>
      <c r="Y154" s="220" t="s">
        <v>137</v>
      </c>
      <c r="Z154" s="210"/>
      <c r="AA154" s="210"/>
      <c r="AB154" s="210"/>
      <c r="AC154" s="210"/>
      <c r="AD154" s="210"/>
      <c r="AE154" s="210"/>
      <c r="AF154" s="210"/>
      <c r="AG154" s="210" t="s">
        <v>222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3" t="s">
        <v>290</v>
      </c>
      <c r="D155" s="250"/>
      <c r="E155" s="251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241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3" t="s">
        <v>260</v>
      </c>
      <c r="D156" s="250"/>
      <c r="E156" s="251">
        <v>9.8208599999999997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241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3" t="s">
        <v>291</v>
      </c>
      <c r="D157" s="250"/>
      <c r="E157" s="251">
        <v>-2.4048600000000002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241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64" t="s">
        <v>242</v>
      </c>
      <c r="D158" s="252"/>
      <c r="E158" s="253">
        <v>7.4160000000000004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241</v>
      </c>
      <c r="AH158" s="210">
        <v>1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2">
        <v>29</v>
      </c>
      <c r="B159" s="233" t="s">
        <v>327</v>
      </c>
      <c r="C159" s="243" t="s">
        <v>328</v>
      </c>
      <c r="D159" s="234" t="s">
        <v>258</v>
      </c>
      <c r="E159" s="235">
        <v>46.305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21</v>
      </c>
      <c r="M159" s="237">
        <f>G159*(1+L159/100)</f>
        <v>0</v>
      </c>
      <c r="N159" s="235">
        <v>0</v>
      </c>
      <c r="O159" s="235">
        <f>ROUND(E159*N159,2)</f>
        <v>0</v>
      </c>
      <c r="P159" s="235">
        <v>0</v>
      </c>
      <c r="Q159" s="235">
        <f>ROUND(E159*P159,2)</f>
        <v>0</v>
      </c>
      <c r="R159" s="237" t="s">
        <v>220</v>
      </c>
      <c r="S159" s="237" t="s">
        <v>134</v>
      </c>
      <c r="T159" s="238" t="s">
        <v>134</v>
      </c>
      <c r="U159" s="220">
        <v>1.1499999999999999</v>
      </c>
      <c r="V159" s="220">
        <f>ROUND(E159*U159,2)</f>
        <v>53.25</v>
      </c>
      <c r="W159" s="220"/>
      <c r="X159" s="220" t="s">
        <v>221</v>
      </c>
      <c r="Y159" s="220" t="s">
        <v>137</v>
      </c>
      <c r="Z159" s="210"/>
      <c r="AA159" s="210"/>
      <c r="AB159" s="210"/>
      <c r="AC159" s="210"/>
      <c r="AD159" s="210"/>
      <c r="AE159" s="210"/>
      <c r="AF159" s="210"/>
      <c r="AG159" s="210" t="s">
        <v>222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2" t="s">
        <v>329</v>
      </c>
      <c r="D160" s="254"/>
      <c r="E160" s="254"/>
      <c r="F160" s="254"/>
      <c r="G160" s="254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224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63" t="s">
        <v>275</v>
      </c>
      <c r="D161" s="250"/>
      <c r="E161" s="251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241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3" t="s">
        <v>268</v>
      </c>
      <c r="D162" s="250"/>
      <c r="E162" s="251">
        <v>12.6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241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4" t="s">
        <v>242</v>
      </c>
      <c r="D163" s="252"/>
      <c r="E163" s="253">
        <v>12.6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241</v>
      </c>
      <c r="AH163" s="210">
        <v>1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3" t="s">
        <v>277</v>
      </c>
      <c r="D164" s="250"/>
      <c r="E164" s="251">
        <v>-4.7249999999999996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241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4" t="s">
        <v>242</v>
      </c>
      <c r="D165" s="252"/>
      <c r="E165" s="253">
        <v>-4.7249999999999996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241</v>
      </c>
      <c r="AH165" s="210">
        <v>1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3" t="s">
        <v>274</v>
      </c>
      <c r="D166" s="250"/>
      <c r="E166" s="251">
        <v>65.472399999999993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241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4" t="s">
        <v>242</v>
      </c>
      <c r="D167" s="252"/>
      <c r="E167" s="253">
        <v>65.472399999999993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241</v>
      </c>
      <c r="AH167" s="210">
        <v>1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3" t="s">
        <v>278</v>
      </c>
      <c r="D168" s="250"/>
      <c r="E168" s="251">
        <v>-12.0243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241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3" t="s">
        <v>279</v>
      </c>
      <c r="D169" s="250"/>
      <c r="E169" s="251">
        <v>-16.368099999999998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241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4" t="s">
        <v>242</v>
      </c>
      <c r="D170" s="252"/>
      <c r="E170" s="253">
        <v>-28.392399999999999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241</v>
      </c>
      <c r="AH170" s="210">
        <v>1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3" t="s">
        <v>269</v>
      </c>
      <c r="D171" s="250"/>
      <c r="E171" s="251">
        <v>3.6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241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4" t="s">
        <v>242</v>
      </c>
      <c r="D172" s="252"/>
      <c r="E172" s="253">
        <v>3.6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241</v>
      </c>
      <c r="AH172" s="210">
        <v>1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3" t="s">
        <v>280</v>
      </c>
      <c r="D173" s="250"/>
      <c r="E173" s="251">
        <v>-2.25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241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4" t="s">
        <v>242</v>
      </c>
      <c r="D174" s="252"/>
      <c r="E174" s="253">
        <v>-2.25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241</v>
      </c>
      <c r="AH174" s="210">
        <v>1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2">
        <v>30</v>
      </c>
      <c r="B175" s="233" t="s">
        <v>330</v>
      </c>
      <c r="C175" s="243" t="s">
        <v>331</v>
      </c>
      <c r="D175" s="234" t="s">
        <v>258</v>
      </c>
      <c r="E175" s="235">
        <v>46.305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7" t="s">
        <v>220</v>
      </c>
      <c r="S175" s="237" t="s">
        <v>134</v>
      </c>
      <c r="T175" s="238" t="s">
        <v>134</v>
      </c>
      <c r="U175" s="220">
        <v>1</v>
      </c>
      <c r="V175" s="220">
        <f>ROUND(E175*U175,2)</f>
        <v>46.31</v>
      </c>
      <c r="W175" s="220"/>
      <c r="X175" s="220" t="s">
        <v>221</v>
      </c>
      <c r="Y175" s="220" t="s">
        <v>137</v>
      </c>
      <c r="Z175" s="210"/>
      <c r="AA175" s="210"/>
      <c r="AB175" s="210"/>
      <c r="AC175" s="210"/>
      <c r="AD175" s="210"/>
      <c r="AE175" s="210"/>
      <c r="AF175" s="210"/>
      <c r="AG175" s="210" t="s">
        <v>222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2" x14ac:dyDescent="0.2">
      <c r="A176" s="217"/>
      <c r="B176" s="218"/>
      <c r="C176" s="262" t="s">
        <v>332</v>
      </c>
      <c r="D176" s="254"/>
      <c r="E176" s="254"/>
      <c r="F176" s="254"/>
      <c r="G176" s="254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224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40" t="str">
        <f>C176</f>
        <v>sypaninou z vhodných hornin tř. 1 - 4 nebo materiálem, uloženým ve vzdálenosti do 30 m od vnějšího kraje objektu, pro jakoukoliv míru zhutnění,</v>
      </c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3" t="s">
        <v>275</v>
      </c>
      <c r="D177" s="250"/>
      <c r="E177" s="251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241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3" t="s">
        <v>268</v>
      </c>
      <c r="D178" s="250"/>
      <c r="E178" s="251">
        <v>12.6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241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4" t="s">
        <v>242</v>
      </c>
      <c r="D179" s="252"/>
      <c r="E179" s="253">
        <v>12.6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241</v>
      </c>
      <c r="AH179" s="210">
        <v>1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3" t="s">
        <v>277</v>
      </c>
      <c r="D180" s="250"/>
      <c r="E180" s="251">
        <v>-4.7249999999999996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241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4" t="s">
        <v>242</v>
      </c>
      <c r="D181" s="252"/>
      <c r="E181" s="253">
        <v>-4.7249999999999996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241</v>
      </c>
      <c r="AH181" s="210">
        <v>1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3" t="s">
        <v>274</v>
      </c>
      <c r="D182" s="250"/>
      <c r="E182" s="251">
        <v>65.472399999999993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241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4" t="s">
        <v>242</v>
      </c>
      <c r="D183" s="252"/>
      <c r="E183" s="253">
        <v>65.472399999999993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241</v>
      </c>
      <c r="AH183" s="210">
        <v>1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3" t="s">
        <v>278</v>
      </c>
      <c r="D184" s="250"/>
      <c r="E184" s="251">
        <v>-12.0243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241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63" t="s">
        <v>279</v>
      </c>
      <c r="D185" s="250"/>
      <c r="E185" s="251">
        <v>-16.368099999999998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241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64" t="s">
        <v>242</v>
      </c>
      <c r="D186" s="252"/>
      <c r="E186" s="253">
        <v>-28.392399999999999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241</v>
      </c>
      <c r="AH186" s="210">
        <v>1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3" t="s">
        <v>269</v>
      </c>
      <c r="D187" s="250"/>
      <c r="E187" s="251">
        <v>3.6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241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64" t="s">
        <v>242</v>
      </c>
      <c r="D188" s="252"/>
      <c r="E188" s="253">
        <v>3.6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241</v>
      </c>
      <c r="AH188" s="210">
        <v>1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3" t="s">
        <v>280</v>
      </c>
      <c r="D189" s="250"/>
      <c r="E189" s="251">
        <v>-2.25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241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4" t="s">
        <v>242</v>
      </c>
      <c r="D190" s="252"/>
      <c r="E190" s="253">
        <v>-2.25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241</v>
      </c>
      <c r="AH190" s="210">
        <v>1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2">
        <v>31</v>
      </c>
      <c r="B191" s="233" t="s">
        <v>333</v>
      </c>
      <c r="C191" s="243" t="s">
        <v>334</v>
      </c>
      <c r="D191" s="234" t="s">
        <v>219</v>
      </c>
      <c r="E191" s="235">
        <v>56.4</v>
      </c>
      <c r="F191" s="236"/>
      <c r="G191" s="237">
        <f>ROUND(E191*F191,2)</f>
        <v>0</v>
      </c>
      <c r="H191" s="236"/>
      <c r="I191" s="237">
        <f>ROUND(E191*H191,2)</f>
        <v>0</v>
      </c>
      <c r="J191" s="236"/>
      <c r="K191" s="237">
        <f>ROUND(E191*J191,2)</f>
        <v>0</v>
      </c>
      <c r="L191" s="237">
        <v>21</v>
      </c>
      <c r="M191" s="237">
        <f>G191*(1+L191/100)</f>
        <v>0</v>
      </c>
      <c r="N191" s="235">
        <v>0</v>
      </c>
      <c r="O191" s="235">
        <f>ROUND(E191*N191,2)</f>
        <v>0</v>
      </c>
      <c r="P191" s="235">
        <v>0</v>
      </c>
      <c r="Q191" s="235">
        <f>ROUND(E191*P191,2)</f>
        <v>0</v>
      </c>
      <c r="R191" s="237" t="s">
        <v>228</v>
      </c>
      <c r="S191" s="237" t="s">
        <v>134</v>
      </c>
      <c r="T191" s="238" t="s">
        <v>134</v>
      </c>
      <c r="U191" s="220">
        <v>0.1</v>
      </c>
      <c r="V191" s="220">
        <f>ROUND(E191*U191,2)</f>
        <v>5.64</v>
      </c>
      <c r="W191" s="220"/>
      <c r="X191" s="220" t="s">
        <v>221</v>
      </c>
      <c r="Y191" s="220" t="s">
        <v>137</v>
      </c>
      <c r="Z191" s="210"/>
      <c r="AA191" s="210"/>
      <c r="AB191" s="210"/>
      <c r="AC191" s="210"/>
      <c r="AD191" s="210"/>
      <c r="AE191" s="210"/>
      <c r="AF191" s="210"/>
      <c r="AG191" s="210" t="s">
        <v>222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2" t="s">
        <v>335</v>
      </c>
      <c r="D192" s="254"/>
      <c r="E192" s="254"/>
      <c r="F192" s="254"/>
      <c r="G192" s="254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224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63" t="s">
        <v>336</v>
      </c>
      <c r="D193" s="250"/>
      <c r="E193" s="251">
        <v>56.4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241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4" t="s">
        <v>242</v>
      </c>
      <c r="D194" s="252"/>
      <c r="E194" s="253">
        <v>56.4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241</v>
      </c>
      <c r="AH194" s="210">
        <v>1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2">
        <v>32</v>
      </c>
      <c r="B195" s="233" t="s">
        <v>337</v>
      </c>
      <c r="C195" s="243" t="s">
        <v>338</v>
      </c>
      <c r="D195" s="234" t="s">
        <v>219</v>
      </c>
      <c r="E195" s="235">
        <v>65.472399999999993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21</v>
      </c>
      <c r="M195" s="237">
        <f>G195*(1+L195/100)</f>
        <v>0</v>
      </c>
      <c r="N195" s="235">
        <v>0</v>
      </c>
      <c r="O195" s="235">
        <f>ROUND(E195*N195,2)</f>
        <v>0</v>
      </c>
      <c r="P195" s="235">
        <v>0</v>
      </c>
      <c r="Q195" s="235">
        <f>ROUND(E195*P195,2)</f>
        <v>0</v>
      </c>
      <c r="R195" s="237" t="s">
        <v>220</v>
      </c>
      <c r="S195" s="237" t="s">
        <v>134</v>
      </c>
      <c r="T195" s="238" t="s">
        <v>134</v>
      </c>
      <c r="U195" s="220">
        <v>0.02</v>
      </c>
      <c r="V195" s="220">
        <f>ROUND(E195*U195,2)</f>
        <v>1.31</v>
      </c>
      <c r="W195" s="220"/>
      <c r="X195" s="220" t="s">
        <v>221</v>
      </c>
      <c r="Y195" s="220" t="s">
        <v>137</v>
      </c>
      <c r="Z195" s="210"/>
      <c r="AA195" s="210"/>
      <c r="AB195" s="210"/>
      <c r="AC195" s="210"/>
      <c r="AD195" s="210"/>
      <c r="AE195" s="210"/>
      <c r="AF195" s="210"/>
      <c r="AG195" s="210" t="s">
        <v>222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62" t="s">
        <v>339</v>
      </c>
      <c r="D196" s="254"/>
      <c r="E196" s="254"/>
      <c r="F196" s="254"/>
      <c r="G196" s="254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224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45" t="s">
        <v>340</v>
      </c>
      <c r="D197" s="241"/>
      <c r="E197" s="241"/>
      <c r="F197" s="241"/>
      <c r="G197" s="241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139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3" t="s">
        <v>341</v>
      </c>
      <c r="D198" s="250"/>
      <c r="E198" s="251">
        <v>65.472399999999993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241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64" t="s">
        <v>242</v>
      </c>
      <c r="D199" s="252"/>
      <c r="E199" s="253">
        <v>65.472399999999993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241</v>
      </c>
      <c r="AH199" s="210">
        <v>1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2">
        <v>33</v>
      </c>
      <c r="B200" s="233" t="s">
        <v>342</v>
      </c>
      <c r="C200" s="243" t="s">
        <v>343</v>
      </c>
      <c r="D200" s="234" t="s">
        <v>219</v>
      </c>
      <c r="E200" s="235">
        <v>20.25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5">
        <v>0</v>
      </c>
      <c r="O200" s="235">
        <f>ROUND(E200*N200,2)</f>
        <v>0</v>
      </c>
      <c r="P200" s="235">
        <v>0</v>
      </c>
      <c r="Q200" s="235">
        <f>ROUND(E200*P200,2)</f>
        <v>0</v>
      </c>
      <c r="R200" s="237" t="s">
        <v>220</v>
      </c>
      <c r="S200" s="237" t="s">
        <v>134</v>
      </c>
      <c r="T200" s="238" t="s">
        <v>134</v>
      </c>
      <c r="U200" s="220">
        <v>0.1</v>
      </c>
      <c r="V200" s="220">
        <f>ROUND(E200*U200,2)</f>
        <v>2.0299999999999998</v>
      </c>
      <c r="W200" s="220"/>
      <c r="X200" s="220" t="s">
        <v>221</v>
      </c>
      <c r="Y200" s="220" t="s">
        <v>137</v>
      </c>
      <c r="Z200" s="210"/>
      <c r="AA200" s="210"/>
      <c r="AB200" s="210"/>
      <c r="AC200" s="210"/>
      <c r="AD200" s="210"/>
      <c r="AE200" s="210"/>
      <c r="AF200" s="210"/>
      <c r="AG200" s="210" t="s">
        <v>222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62" t="s">
        <v>339</v>
      </c>
      <c r="D201" s="254"/>
      <c r="E201" s="254"/>
      <c r="F201" s="254"/>
      <c r="G201" s="254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224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63" t="s">
        <v>344</v>
      </c>
      <c r="D202" s="250"/>
      <c r="E202" s="251">
        <v>15.75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241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64" t="s">
        <v>242</v>
      </c>
      <c r="D203" s="252"/>
      <c r="E203" s="253">
        <v>15.75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241</v>
      </c>
      <c r="AH203" s="210">
        <v>1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63" t="s">
        <v>345</v>
      </c>
      <c r="D204" s="250"/>
      <c r="E204" s="251">
        <v>4.5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241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64" t="s">
        <v>242</v>
      </c>
      <c r="D205" s="252"/>
      <c r="E205" s="253">
        <v>4.5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241</v>
      </c>
      <c r="AH205" s="210">
        <v>1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2">
        <v>34</v>
      </c>
      <c r="B206" s="233" t="s">
        <v>346</v>
      </c>
      <c r="C206" s="243" t="s">
        <v>347</v>
      </c>
      <c r="D206" s="234" t="s">
        <v>219</v>
      </c>
      <c r="E206" s="235">
        <v>69.69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5">
        <v>0</v>
      </c>
      <c r="O206" s="235">
        <f>ROUND(E206*N206,2)</f>
        <v>0</v>
      </c>
      <c r="P206" s="235">
        <v>0</v>
      </c>
      <c r="Q206" s="235">
        <f>ROUND(E206*P206,2)</f>
        <v>0</v>
      </c>
      <c r="R206" s="237" t="s">
        <v>220</v>
      </c>
      <c r="S206" s="237" t="s">
        <v>134</v>
      </c>
      <c r="T206" s="238" t="s">
        <v>134</v>
      </c>
      <c r="U206" s="220">
        <v>0.254</v>
      </c>
      <c r="V206" s="220">
        <f>ROUND(E206*U206,2)</f>
        <v>17.7</v>
      </c>
      <c r="W206" s="220"/>
      <c r="X206" s="220" t="s">
        <v>221</v>
      </c>
      <c r="Y206" s="220" t="s">
        <v>137</v>
      </c>
      <c r="Z206" s="210"/>
      <c r="AA206" s="210"/>
      <c r="AB206" s="210"/>
      <c r="AC206" s="210"/>
      <c r="AD206" s="210"/>
      <c r="AE206" s="210"/>
      <c r="AF206" s="210"/>
      <c r="AG206" s="210" t="s">
        <v>222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2" x14ac:dyDescent="0.2">
      <c r="A207" s="217"/>
      <c r="B207" s="218"/>
      <c r="C207" s="262" t="s">
        <v>348</v>
      </c>
      <c r="D207" s="254"/>
      <c r="E207" s="254"/>
      <c r="F207" s="254"/>
      <c r="G207" s="254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224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40" t="str">
        <f>C207</f>
        <v>s případným nutným přemístěním hromad nebo dočasných skládek na místo potřeby ze vzdálenosti do 30 m, v rovině nebo ve svahu do 1 : 5,</v>
      </c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63" t="s">
        <v>344</v>
      </c>
      <c r="D208" s="250"/>
      <c r="E208" s="251">
        <v>15.75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241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64" t="s">
        <v>242</v>
      </c>
      <c r="D209" s="252"/>
      <c r="E209" s="253">
        <v>15.75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241</v>
      </c>
      <c r="AH209" s="210">
        <v>1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63" t="s">
        <v>345</v>
      </c>
      <c r="D210" s="250"/>
      <c r="E210" s="251">
        <v>4.5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241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4" t="s">
        <v>242</v>
      </c>
      <c r="D211" s="252"/>
      <c r="E211" s="253">
        <v>4.5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241</v>
      </c>
      <c r="AH211" s="210">
        <v>1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63" t="s">
        <v>341</v>
      </c>
      <c r="D212" s="250"/>
      <c r="E212" s="251">
        <v>65.472399999999993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241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63" t="s">
        <v>349</v>
      </c>
      <c r="D213" s="250"/>
      <c r="E213" s="251">
        <v>-16.032399999999999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241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64" t="s">
        <v>242</v>
      </c>
      <c r="D214" s="252"/>
      <c r="E214" s="253">
        <v>49.44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241</v>
      </c>
      <c r="AH214" s="210">
        <v>1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2">
        <v>35</v>
      </c>
      <c r="B215" s="233" t="s">
        <v>350</v>
      </c>
      <c r="C215" s="243" t="s">
        <v>351</v>
      </c>
      <c r="D215" s="234" t="s">
        <v>219</v>
      </c>
      <c r="E215" s="235">
        <v>69.69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5">
        <v>0</v>
      </c>
      <c r="O215" s="235">
        <f>ROUND(E215*N215,2)</f>
        <v>0</v>
      </c>
      <c r="P215" s="235">
        <v>0</v>
      </c>
      <c r="Q215" s="235">
        <f>ROUND(E215*P215,2)</f>
        <v>0</v>
      </c>
      <c r="R215" s="237" t="s">
        <v>228</v>
      </c>
      <c r="S215" s="237" t="s">
        <v>134</v>
      </c>
      <c r="T215" s="238" t="s">
        <v>134</v>
      </c>
      <c r="U215" s="220">
        <v>0.13</v>
      </c>
      <c r="V215" s="220">
        <f>ROUND(E215*U215,2)</f>
        <v>9.06</v>
      </c>
      <c r="W215" s="220"/>
      <c r="X215" s="220" t="s">
        <v>221</v>
      </c>
      <c r="Y215" s="220" t="s">
        <v>137</v>
      </c>
      <c r="Z215" s="210"/>
      <c r="AA215" s="210"/>
      <c r="AB215" s="210"/>
      <c r="AC215" s="210"/>
      <c r="AD215" s="210"/>
      <c r="AE215" s="210"/>
      <c r="AF215" s="210"/>
      <c r="AG215" s="210" t="s">
        <v>222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62" t="s">
        <v>352</v>
      </c>
      <c r="D216" s="254"/>
      <c r="E216" s="254"/>
      <c r="F216" s="254"/>
      <c r="G216" s="254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224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63" t="s">
        <v>344</v>
      </c>
      <c r="D217" s="250"/>
      <c r="E217" s="251">
        <v>15.75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241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4" t="s">
        <v>242</v>
      </c>
      <c r="D218" s="252"/>
      <c r="E218" s="253">
        <v>15.75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241</v>
      </c>
      <c r="AH218" s="210">
        <v>1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3" t="s">
        <v>345</v>
      </c>
      <c r="D219" s="250"/>
      <c r="E219" s="251">
        <v>4.5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241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64" t="s">
        <v>242</v>
      </c>
      <c r="D220" s="252"/>
      <c r="E220" s="253">
        <v>4.5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241</v>
      </c>
      <c r="AH220" s="210">
        <v>1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3" t="s">
        <v>341</v>
      </c>
      <c r="D221" s="250"/>
      <c r="E221" s="251">
        <v>65.472399999999993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241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3" t="s">
        <v>349</v>
      </c>
      <c r="D222" s="250"/>
      <c r="E222" s="251">
        <v>-16.032399999999999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241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4" t="s">
        <v>242</v>
      </c>
      <c r="D223" s="252"/>
      <c r="E223" s="253">
        <v>49.44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241</v>
      </c>
      <c r="AH223" s="210">
        <v>1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2">
        <v>36</v>
      </c>
      <c r="B224" s="233" t="s">
        <v>353</v>
      </c>
      <c r="C224" s="243" t="s">
        <v>354</v>
      </c>
      <c r="D224" s="234" t="s">
        <v>219</v>
      </c>
      <c r="E224" s="235">
        <v>69.69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5">
        <v>0</v>
      </c>
      <c r="O224" s="235">
        <f>ROUND(E224*N224,2)</f>
        <v>0</v>
      </c>
      <c r="P224" s="235">
        <v>0</v>
      </c>
      <c r="Q224" s="235">
        <f>ROUND(E224*P224,2)</f>
        <v>0</v>
      </c>
      <c r="R224" s="237" t="s">
        <v>228</v>
      </c>
      <c r="S224" s="237" t="s">
        <v>134</v>
      </c>
      <c r="T224" s="238" t="s">
        <v>134</v>
      </c>
      <c r="U224" s="220">
        <v>0</v>
      </c>
      <c r="V224" s="220">
        <f>ROUND(E224*U224,2)</f>
        <v>0</v>
      </c>
      <c r="W224" s="220"/>
      <c r="X224" s="220" t="s">
        <v>221</v>
      </c>
      <c r="Y224" s="220" t="s">
        <v>137</v>
      </c>
      <c r="Z224" s="210"/>
      <c r="AA224" s="210"/>
      <c r="AB224" s="210"/>
      <c r="AC224" s="210"/>
      <c r="AD224" s="210"/>
      <c r="AE224" s="210"/>
      <c r="AF224" s="210"/>
      <c r="AG224" s="210" t="s">
        <v>222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62" t="s">
        <v>352</v>
      </c>
      <c r="D225" s="254"/>
      <c r="E225" s="254"/>
      <c r="F225" s="254"/>
      <c r="G225" s="254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224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63" t="s">
        <v>344</v>
      </c>
      <c r="D226" s="250"/>
      <c r="E226" s="251">
        <v>15.75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241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4" t="s">
        <v>242</v>
      </c>
      <c r="D227" s="252"/>
      <c r="E227" s="253">
        <v>15.75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241</v>
      </c>
      <c r="AH227" s="210">
        <v>1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63" t="s">
        <v>345</v>
      </c>
      <c r="D228" s="250"/>
      <c r="E228" s="251">
        <v>4.5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241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64" t="s">
        <v>242</v>
      </c>
      <c r="D229" s="252"/>
      <c r="E229" s="253">
        <v>4.5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241</v>
      </c>
      <c r="AH229" s="210">
        <v>1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3" t="s">
        <v>341</v>
      </c>
      <c r="D230" s="250"/>
      <c r="E230" s="251">
        <v>65.472399999999993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241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3" t="s">
        <v>349</v>
      </c>
      <c r="D231" s="250"/>
      <c r="E231" s="251">
        <v>-16.032399999999999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241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64" t="s">
        <v>242</v>
      </c>
      <c r="D232" s="252"/>
      <c r="E232" s="253">
        <v>49.44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241</v>
      </c>
      <c r="AH232" s="210">
        <v>1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2">
        <v>37</v>
      </c>
      <c r="B233" s="233" t="s">
        <v>355</v>
      </c>
      <c r="C233" s="243" t="s">
        <v>356</v>
      </c>
      <c r="D233" s="234" t="s">
        <v>219</v>
      </c>
      <c r="E233" s="235">
        <v>69.69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5">
        <v>0</v>
      </c>
      <c r="O233" s="235">
        <f>ROUND(E233*N233,2)</f>
        <v>0</v>
      </c>
      <c r="P233" s="235">
        <v>0</v>
      </c>
      <c r="Q233" s="235">
        <f>ROUND(E233*P233,2)</f>
        <v>0</v>
      </c>
      <c r="R233" s="237" t="s">
        <v>228</v>
      </c>
      <c r="S233" s="237" t="s">
        <v>134</v>
      </c>
      <c r="T233" s="238" t="s">
        <v>134</v>
      </c>
      <c r="U233" s="220">
        <v>0.02</v>
      </c>
      <c r="V233" s="220">
        <f>ROUND(E233*U233,2)</f>
        <v>1.39</v>
      </c>
      <c r="W233" s="220"/>
      <c r="X233" s="220" t="s">
        <v>221</v>
      </c>
      <c r="Y233" s="220" t="s">
        <v>137</v>
      </c>
      <c r="Z233" s="210"/>
      <c r="AA233" s="210"/>
      <c r="AB233" s="210"/>
      <c r="AC233" s="210"/>
      <c r="AD233" s="210"/>
      <c r="AE233" s="210"/>
      <c r="AF233" s="210"/>
      <c r="AG233" s="210" t="s">
        <v>222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2" x14ac:dyDescent="0.2">
      <c r="A234" s="217"/>
      <c r="B234" s="218"/>
      <c r="C234" s="262" t="s">
        <v>357</v>
      </c>
      <c r="D234" s="254"/>
      <c r="E234" s="254"/>
      <c r="F234" s="254"/>
      <c r="G234" s="254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224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40" t="str">
        <f>C234</f>
        <v>bez ohledu na způsob založení, tj. pokosení se shrabáním, naložením shrabků na dopravní prostředek s odvezením do 20 km a se složením,</v>
      </c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63" t="s">
        <v>344</v>
      </c>
      <c r="D235" s="250"/>
      <c r="E235" s="251">
        <v>15.75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241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64" t="s">
        <v>242</v>
      </c>
      <c r="D236" s="252"/>
      <c r="E236" s="253">
        <v>15.75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241</v>
      </c>
      <c r="AH236" s="210">
        <v>1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63" t="s">
        <v>345</v>
      </c>
      <c r="D237" s="250"/>
      <c r="E237" s="251">
        <v>4.5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241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64" t="s">
        <v>242</v>
      </c>
      <c r="D238" s="252"/>
      <c r="E238" s="253">
        <v>4.5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241</v>
      </c>
      <c r="AH238" s="210">
        <v>1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3" t="s">
        <v>341</v>
      </c>
      <c r="D239" s="250"/>
      <c r="E239" s="251">
        <v>65.472399999999993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241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3" t="s">
        <v>349</v>
      </c>
      <c r="D240" s="250"/>
      <c r="E240" s="251">
        <v>-16.032399999999999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241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4" t="s">
        <v>242</v>
      </c>
      <c r="D241" s="252"/>
      <c r="E241" s="253">
        <v>49.44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241</v>
      </c>
      <c r="AH241" s="210">
        <v>1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2">
        <v>38</v>
      </c>
      <c r="B242" s="233" t="s">
        <v>358</v>
      </c>
      <c r="C242" s="243" t="s">
        <v>359</v>
      </c>
      <c r="D242" s="234" t="s">
        <v>258</v>
      </c>
      <c r="E242" s="235">
        <v>36.717399999999998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5">
        <v>0</v>
      </c>
      <c r="O242" s="235">
        <f>ROUND(E242*N242,2)</f>
        <v>0</v>
      </c>
      <c r="P242" s="235">
        <v>0</v>
      </c>
      <c r="Q242" s="235">
        <f>ROUND(E242*P242,2)</f>
        <v>0</v>
      </c>
      <c r="R242" s="237" t="s">
        <v>220</v>
      </c>
      <c r="S242" s="237" t="s">
        <v>134</v>
      </c>
      <c r="T242" s="238" t="s">
        <v>134</v>
      </c>
      <c r="U242" s="220">
        <v>0</v>
      </c>
      <c r="V242" s="220">
        <f>ROUND(E242*U242,2)</f>
        <v>0</v>
      </c>
      <c r="W242" s="220"/>
      <c r="X242" s="220" t="s">
        <v>221</v>
      </c>
      <c r="Y242" s="220" t="s">
        <v>137</v>
      </c>
      <c r="Z242" s="210"/>
      <c r="AA242" s="210"/>
      <c r="AB242" s="210"/>
      <c r="AC242" s="210"/>
      <c r="AD242" s="210"/>
      <c r="AE242" s="210"/>
      <c r="AF242" s="210"/>
      <c r="AG242" s="210" t="s">
        <v>222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44" t="s">
        <v>360</v>
      </c>
      <c r="D243" s="239"/>
      <c r="E243" s="239"/>
      <c r="F243" s="239"/>
      <c r="G243" s="239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139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63" t="s">
        <v>273</v>
      </c>
      <c r="D244" s="250"/>
      <c r="E244" s="251"/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241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3" t="s">
        <v>276</v>
      </c>
      <c r="D245" s="250"/>
      <c r="E245" s="251">
        <v>4.7249999999999996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241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4" t="s">
        <v>242</v>
      </c>
      <c r="D246" s="252"/>
      <c r="E246" s="253">
        <v>4.7249999999999996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241</v>
      </c>
      <c r="AH246" s="210">
        <v>1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63" t="s">
        <v>283</v>
      </c>
      <c r="D247" s="250"/>
      <c r="E247" s="251">
        <v>12.0243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241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63" t="s">
        <v>284</v>
      </c>
      <c r="D248" s="250"/>
      <c r="E248" s="251">
        <v>16.368099999999998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241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64" t="s">
        <v>242</v>
      </c>
      <c r="D249" s="252"/>
      <c r="E249" s="253">
        <v>28.392399999999999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241</v>
      </c>
      <c r="AH249" s="210">
        <v>1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63" t="s">
        <v>269</v>
      </c>
      <c r="D250" s="250"/>
      <c r="E250" s="251">
        <v>3.6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241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64" t="s">
        <v>242</v>
      </c>
      <c r="D251" s="252"/>
      <c r="E251" s="253">
        <v>3.6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241</v>
      </c>
      <c r="AH251" s="210">
        <v>1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2">
        <v>39</v>
      </c>
      <c r="B252" s="233" t="s">
        <v>361</v>
      </c>
      <c r="C252" s="243" t="s">
        <v>362</v>
      </c>
      <c r="D252" s="234" t="s">
        <v>258</v>
      </c>
      <c r="E252" s="235">
        <v>1.575</v>
      </c>
      <c r="F252" s="236"/>
      <c r="G252" s="237">
        <f>ROUND(E252*F252,2)</f>
        <v>0</v>
      </c>
      <c r="H252" s="236"/>
      <c r="I252" s="237">
        <f>ROUND(E252*H252,2)</f>
        <v>0</v>
      </c>
      <c r="J252" s="236"/>
      <c r="K252" s="237">
        <f>ROUND(E252*J252,2)</f>
        <v>0</v>
      </c>
      <c r="L252" s="237">
        <v>21</v>
      </c>
      <c r="M252" s="237">
        <f>G252*(1+L252/100)</f>
        <v>0</v>
      </c>
      <c r="N252" s="235">
        <v>1.67</v>
      </c>
      <c r="O252" s="235">
        <f>ROUND(E252*N252,2)</f>
        <v>2.63</v>
      </c>
      <c r="P252" s="235">
        <v>0</v>
      </c>
      <c r="Q252" s="235">
        <f>ROUND(E252*P252,2)</f>
        <v>0</v>
      </c>
      <c r="R252" s="237" t="s">
        <v>363</v>
      </c>
      <c r="S252" s="237" t="s">
        <v>134</v>
      </c>
      <c r="T252" s="238" t="s">
        <v>134</v>
      </c>
      <c r="U252" s="220">
        <v>0</v>
      </c>
      <c r="V252" s="220">
        <f>ROUND(E252*U252,2)</f>
        <v>0</v>
      </c>
      <c r="W252" s="220"/>
      <c r="X252" s="220" t="s">
        <v>364</v>
      </c>
      <c r="Y252" s="220" t="s">
        <v>137</v>
      </c>
      <c r="Z252" s="210"/>
      <c r="AA252" s="210"/>
      <c r="AB252" s="210"/>
      <c r="AC252" s="210"/>
      <c r="AD252" s="210"/>
      <c r="AE252" s="210"/>
      <c r="AF252" s="210"/>
      <c r="AG252" s="210" t="s">
        <v>365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62" t="s">
        <v>366</v>
      </c>
      <c r="D253" s="254"/>
      <c r="E253" s="254"/>
      <c r="F253" s="254"/>
      <c r="G253" s="254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224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63" t="s">
        <v>367</v>
      </c>
      <c r="D254" s="250"/>
      <c r="E254" s="251">
        <v>1.575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241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4" t="s">
        <v>242</v>
      </c>
      <c r="D255" s="252"/>
      <c r="E255" s="253">
        <v>1.575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241</v>
      </c>
      <c r="AH255" s="210">
        <v>1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2">
        <v>40</v>
      </c>
      <c r="B256" s="233" t="s">
        <v>368</v>
      </c>
      <c r="C256" s="243" t="s">
        <v>369</v>
      </c>
      <c r="D256" s="234" t="s">
        <v>370</v>
      </c>
      <c r="E256" s="235">
        <v>2.82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35">
        <v>1E-3</v>
      </c>
      <c r="O256" s="235">
        <f>ROUND(E256*N256,2)</f>
        <v>0</v>
      </c>
      <c r="P256" s="235">
        <v>0</v>
      </c>
      <c r="Q256" s="235">
        <f>ROUND(E256*P256,2)</f>
        <v>0</v>
      </c>
      <c r="R256" s="237" t="s">
        <v>371</v>
      </c>
      <c r="S256" s="237" t="s">
        <v>134</v>
      </c>
      <c r="T256" s="238" t="s">
        <v>134</v>
      </c>
      <c r="U256" s="220">
        <v>0</v>
      </c>
      <c r="V256" s="220">
        <f>ROUND(E256*U256,2)</f>
        <v>0</v>
      </c>
      <c r="W256" s="220"/>
      <c r="X256" s="220" t="s">
        <v>372</v>
      </c>
      <c r="Y256" s="220" t="s">
        <v>137</v>
      </c>
      <c r="Z256" s="210"/>
      <c r="AA256" s="210"/>
      <c r="AB256" s="210"/>
      <c r="AC256" s="210"/>
      <c r="AD256" s="210"/>
      <c r="AE256" s="210"/>
      <c r="AF256" s="210"/>
      <c r="AG256" s="210" t="s">
        <v>373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63" t="s">
        <v>374</v>
      </c>
      <c r="D257" s="250"/>
      <c r="E257" s="251">
        <v>2.82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241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64" t="s">
        <v>242</v>
      </c>
      <c r="D258" s="252"/>
      <c r="E258" s="253">
        <v>2.82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241</v>
      </c>
      <c r="AH258" s="210">
        <v>1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225" t="s">
        <v>129</v>
      </c>
      <c r="B259" s="226" t="s">
        <v>79</v>
      </c>
      <c r="C259" s="242" t="s">
        <v>80</v>
      </c>
      <c r="D259" s="227"/>
      <c r="E259" s="228"/>
      <c r="F259" s="229"/>
      <c r="G259" s="229">
        <f>SUMIF(AG260:AG299,"&lt;&gt;NOR",G260:G299)</f>
        <v>0</v>
      </c>
      <c r="H259" s="229"/>
      <c r="I259" s="229">
        <f>SUM(I260:I299)</f>
        <v>0</v>
      </c>
      <c r="J259" s="229"/>
      <c r="K259" s="229">
        <f>SUM(K260:K299)</f>
        <v>0</v>
      </c>
      <c r="L259" s="229"/>
      <c r="M259" s="229">
        <f>SUM(M260:M299)</f>
        <v>0</v>
      </c>
      <c r="N259" s="228"/>
      <c r="O259" s="228">
        <f>SUM(O260:O299)</f>
        <v>38.18</v>
      </c>
      <c r="P259" s="228"/>
      <c r="Q259" s="228">
        <f>SUM(Q260:Q299)</f>
        <v>0</v>
      </c>
      <c r="R259" s="229"/>
      <c r="S259" s="229"/>
      <c r="T259" s="230"/>
      <c r="U259" s="224"/>
      <c r="V259" s="224">
        <f>SUM(V260:V299)</f>
        <v>22.61</v>
      </c>
      <c r="W259" s="224"/>
      <c r="X259" s="224"/>
      <c r="Y259" s="224"/>
      <c r="AG259" t="s">
        <v>130</v>
      </c>
    </row>
    <row r="260" spans="1:60" outlineLevel="1" x14ac:dyDescent="0.2">
      <c r="A260" s="232">
        <v>41</v>
      </c>
      <c r="B260" s="233" t="s">
        <v>375</v>
      </c>
      <c r="C260" s="243" t="s">
        <v>376</v>
      </c>
      <c r="D260" s="234" t="s">
        <v>258</v>
      </c>
      <c r="E260" s="235">
        <v>2.25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21</v>
      </c>
      <c r="M260" s="237">
        <f>G260*(1+L260/100)</f>
        <v>0</v>
      </c>
      <c r="N260" s="235">
        <v>1.665</v>
      </c>
      <c r="O260" s="235">
        <f>ROUND(E260*N260,2)</f>
        <v>3.75</v>
      </c>
      <c r="P260" s="235">
        <v>0</v>
      </c>
      <c r="Q260" s="235">
        <f>ROUND(E260*P260,2)</f>
        <v>0</v>
      </c>
      <c r="R260" s="237" t="s">
        <v>377</v>
      </c>
      <c r="S260" s="237" t="s">
        <v>134</v>
      </c>
      <c r="T260" s="238" t="s">
        <v>134</v>
      </c>
      <c r="U260" s="220">
        <v>0.92</v>
      </c>
      <c r="V260" s="220">
        <f>ROUND(E260*U260,2)</f>
        <v>2.0699999999999998</v>
      </c>
      <c r="W260" s="220"/>
      <c r="X260" s="220" t="s">
        <v>221</v>
      </c>
      <c r="Y260" s="220" t="s">
        <v>137</v>
      </c>
      <c r="Z260" s="210"/>
      <c r="AA260" s="210"/>
      <c r="AB260" s="210"/>
      <c r="AC260" s="210"/>
      <c r="AD260" s="210"/>
      <c r="AE260" s="210"/>
      <c r="AF260" s="210"/>
      <c r="AG260" s="210" t="s">
        <v>222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62" t="s">
        <v>378</v>
      </c>
      <c r="D261" s="254"/>
      <c r="E261" s="254"/>
      <c r="F261" s="254"/>
      <c r="G261" s="254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224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63" t="s">
        <v>379</v>
      </c>
      <c r="D262" s="250"/>
      <c r="E262" s="251">
        <v>2.25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241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64" t="s">
        <v>242</v>
      </c>
      <c r="D263" s="252"/>
      <c r="E263" s="253">
        <v>2.25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241</v>
      </c>
      <c r="AH263" s="210">
        <v>1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32">
        <v>42</v>
      </c>
      <c r="B264" s="233" t="s">
        <v>380</v>
      </c>
      <c r="C264" s="243" t="s">
        <v>381</v>
      </c>
      <c r="D264" s="234" t="s">
        <v>248</v>
      </c>
      <c r="E264" s="235">
        <v>33.799999999999997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35">
        <v>0</v>
      </c>
      <c r="O264" s="235">
        <f>ROUND(E264*N264,2)</f>
        <v>0</v>
      </c>
      <c r="P264" s="235">
        <v>0</v>
      </c>
      <c r="Q264" s="235">
        <f>ROUND(E264*P264,2)</f>
        <v>0</v>
      </c>
      <c r="R264" s="237" t="s">
        <v>382</v>
      </c>
      <c r="S264" s="237" t="s">
        <v>134</v>
      </c>
      <c r="T264" s="238" t="s">
        <v>134</v>
      </c>
      <c r="U264" s="220">
        <v>0.06</v>
      </c>
      <c r="V264" s="220">
        <f>ROUND(E264*U264,2)</f>
        <v>2.0299999999999998</v>
      </c>
      <c r="W264" s="220"/>
      <c r="X264" s="220" t="s">
        <v>221</v>
      </c>
      <c r="Y264" s="220" t="s">
        <v>137</v>
      </c>
      <c r="Z264" s="210"/>
      <c r="AA264" s="210"/>
      <c r="AB264" s="210"/>
      <c r="AC264" s="210"/>
      <c r="AD264" s="210"/>
      <c r="AE264" s="210"/>
      <c r="AF264" s="210"/>
      <c r="AG264" s="210" t="s">
        <v>222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63" t="s">
        <v>383</v>
      </c>
      <c r="D265" s="250"/>
      <c r="E265" s="251">
        <v>10</v>
      </c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241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63" t="s">
        <v>384</v>
      </c>
      <c r="D266" s="250"/>
      <c r="E266" s="251">
        <v>14.8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241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63" t="s">
        <v>385</v>
      </c>
      <c r="D267" s="250"/>
      <c r="E267" s="251">
        <v>9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241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64" t="s">
        <v>242</v>
      </c>
      <c r="D268" s="252"/>
      <c r="E268" s="253">
        <v>33.799999999999997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241</v>
      </c>
      <c r="AH268" s="210">
        <v>1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32">
        <v>43</v>
      </c>
      <c r="B269" s="233" t="s">
        <v>386</v>
      </c>
      <c r="C269" s="243" t="s">
        <v>387</v>
      </c>
      <c r="D269" s="234" t="s">
        <v>227</v>
      </c>
      <c r="E269" s="235">
        <v>2</v>
      </c>
      <c r="F269" s="236"/>
      <c r="G269" s="237">
        <f>ROUND(E269*F269,2)</f>
        <v>0</v>
      </c>
      <c r="H269" s="236"/>
      <c r="I269" s="237">
        <f>ROUND(E269*H269,2)</f>
        <v>0</v>
      </c>
      <c r="J269" s="236"/>
      <c r="K269" s="237">
        <f>ROUND(E269*J269,2)</f>
        <v>0</v>
      </c>
      <c r="L269" s="237">
        <v>21</v>
      </c>
      <c r="M269" s="237">
        <f>G269*(1+L269/100)</f>
        <v>0</v>
      </c>
      <c r="N269" s="235">
        <v>0</v>
      </c>
      <c r="O269" s="235">
        <f>ROUND(E269*N269,2)</f>
        <v>0</v>
      </c>
      <c r="P269" s="235">
        <v>0</v>
      </c>
      <c r="Q269" s="235">
        <f>ROUND(E269*P269,2)</f>
        <v>0</v>
      </c>
      <c r="R269" s="237" t="s">
        <v>382</v>
      </c>
      <c r="S269" s="237" t="s">
        <v>134</v>
      </c>
      <c r="T269" s="238" t="s">
        <v>134</v>
      </c>
      <c r="U269" s="220">
        <v>0.05</v>
      </c>
      <c r="V269" s="220">
        <f>ROUND(E269*U269,2)</f>
        <v>0.1</v>
      </c>
      <c r="W269" s="220"/>
      <c r="X269" s="220" t="s">
        <v>221</v>
      </c>
      <c r="Y269" s="220" t="s">
        <v>137</v>
      </c>
      <c r="Z269" s="210"/>
      <c r="AA269" s="210"/>
      <c r="AB269" s="210"/>
      <c r="AC269" s="210"/>
      <c r="AD269" s="210"/>
      <c r="AE269" s="210"/>
      <c r="AF269" s="210"/>
      <c r="AG269" s="210" t="s">
        <v>222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63" t="s">
        <v>388</v>
      </c>
      <c r="D270" s="250"/>
      <c r="E270" s="251">
        <v>2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241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64" t="s">
        <v>242</v>
      </c>
      <c r="D271" s="252"/>
      <c r="E271" s="253">
        <v>2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241</v>
      </c>
      <c r="AH271" s="210">
        <v>1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2">
        <v>44</v>
      </c>
      <c r="B272" s="233" t="s">
        <v>389</v>
      </c>
      <c r="C272" s="243" t="s">
        <v>390</v>
      </c>
      <c r="D272" s="234" t="s">
        <v>219</v>
      </c>
      <c r="E272" s="235">
        <v>31.63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5">
        <v>1.8000000000000001E-4</v>
      </c>
      <c r="O272" s="235">
        <f>ROUND(E272*N272,2)</f>
        <v>0.01</v>
      </c>
      <c r="P272" s="235">
        <v>0</v>
      </c>
      <c r="Q272" s="235">
        <f>ROUND(E272*P272,2)</f>
        <v>0</v>
      </c>
      <c r="R272" s="237" t="s">
        <v>377</v>
      </c>
      <c r="S272" s="237" t="s">
        <v>134</v>
      </c>
      <c r="T272" s="238" t="s">
        <v>134</v>
      </c>
      <c r="U272" s="220">
        <v>0.08</v>
      </c>
      <c r="V272" s="220">
        <f>ROUND(E272*U272,2)</f>
        <v>2.5299999999999998</v>
      </c>
      <c r="W272" s="220"/>
      <c r="X272" s="220" t="s">
        <v>221</v>
      </c>
      <c r="Y272" s="220" t="s">
        <v>137</v>
      </c>
      <c r="Z272" s="210"/>
      <c r="AA272" s="210"/>
      <c r="AB272" s="210"/>
      <c r="AC272" s="210"/>
      <c r="AD272" s="210"/>
      <c r="AE272" s="210"/>
      <c r="AF272" s="210"/>
      <c r="AG272" s="210" t="s">
        <v>222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62" t="s">
        <v>391</v>
      </c>
      <c r="D273" s="254"/>
      <c r="E273" s="254"/>
      <c r="F273" s="254"/>
      <c r="G273" s="254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224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63" t="s">
        <v>392</v>
      </c>
      <c r="D274" s="250"/>
      <c r="E274" s="251">
        <v>3.5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241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63" t="s">
        <v>393</v>
      </c>
      <c r="D275" s="250"/>
      <c r="E275" s="251">
        <v>5.18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241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63" t="s">
        <v>394</v>
      </c>
      <c r="D276" s="250"/>
      <c r="E276" s="251">
        <v>3.15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241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63" t="s">
        <v>395</v>
      </c>
      <c r="D277" s="250"/>
      <c r="E277" s="251">
        <v>19.8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241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64" t="s">
        <v>242</v>
      </c>
      <c r="D278" s="252"/>
      <c r="E278" s="253">
        <v>31.63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241</v>
      </c>
      <c r="AH278" s="210">
        <v>1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2">
        <v>45</v>
      </c>
      <c r="B279" s="233" t="s">
        <v>396</v>
      </c>
      <c r="C279" s="243" t="s">
        <v>397</v>
      </c>
      <c r="D279" s="234" t="s">
        <v>258</v>
      </c>
      <c r="E279" s="235">
        <v>16.368099999999998</v>
      </c>
      <c r="F279" s="236"/>
      <c r="G279" s="237">
        <f>ROUND(E279*F279,2)</f>
        <v>0</v>
      </c>
      <c r="H279" s="236"/>
      <c r="I279" s="237">
        <f>ROUND(E279*H279,2)</f>
        <v>0</v>
      </c>
      <c r="J279" s="236"/>
      <c r="K279" s="237">
        <f>ROUND(E279*J279,2)</f>
        <v>0</v>
      </c>
      <c r="L279" s="237">
        <v>21</v>
      </c>
      <c r="M279" s="237">
        <f>G279*(1+L279/100)</f>
        <v>0</v>
      </c>
      <c r="N279" s="235">
        <v>2.1</v>
      </c>
      <c r="O279" s="235">
        <f>ROUND(E279*N279,2)</f>
        <v>34.369999999999997</v>
      </c>
      <c r="P279" s="235">
        <v>0</v>
      </c>
      <c r="Q279" s="235">
        <f>ROUND(E279*P279,2)</f>
        <v>0</v>
      </c>
      <c r="R279" s="237" t="s">
        <v>377</v>
      </c>
      <c r="S279" s="237" t="s">
        <v>134</v>
      </c>
      <c r="T279" s="238" t="s">
        <v>134</v>
      </c>
      <c r="U279" s="220">
        <v>0.97</v>
      </c>
      <c r="V279" s="220">
        <f>ROUND(E279*U279,2)</f>
        <v>15.88</v>
      </c>
      <c r="W279" s="220"/>
      <c r="X279" s="220" t="s">
        <v>221</v>
      </c>
      <c r="Y279" s="220" t="s">
        <v>137</v>
      </c>
      <c r="Z279" s="210"/>
      <c r="AA279" s="210"/>
      <c r="AB279" s="210"/>
      <c r="AC279" s="210"/>
      <c r="AD279" s="210"/>
      <c r="AE279" s="210"/>
      <c r="AF279" s="210"/>
      <c r="AG279" s="210" t="s">
        <v>222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3" t="s">
        <v>398</v>
      </c>
      <c r="D280" s="250"/>
      <c r="E280" s="251">
        <v>16.368099999999998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241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64" t="s">
        <v>242</v>
      </c>
      <c r="D281" s="252"/>
      <c r="E281" s="253">
        <v>16.368099999999998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241</v>
      </c>
      <c r="AH281" s="210">
        <v>1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33.75" outlineLevel="1" x14ac:dyDescent="0.2">
      <c r="A282" s="232">
        <v>46</v>
      </c>
      <c r="B282" s="233" t="s">
        <v>399</v>
      </c>
      <c r="C282" s="243" t="s">
        <v>400</v>
      </c>
      <c r="D282" s="234" t="s">
        <v>248</v>
      </c>
      <c r="E282" s="235">
        <v>37.18</v>
      </c>
      <c r="F282" s="236"/>
      <c r="G282" s="237">
        <f>ROUND(E282*F282,2)</f>
        <v>0</v>
      </c>
      <c r="H282" s="236"/>
      <c r="I282" s="237">
        <f>ROUND(E282*H282,2)</f>
        <v>0</v>
      </c>
      <c r="J282" s="236"/>
      <c r="K282" s="237">
        <f>ROUND(E282*J282,2)</f>
        <v>0</v>
      </c>
      <c r="L282" s="237">
        <v>21</v>
      </c>
      <c r="M282" s="237">
        <f>G282*(1+L282/100)</f>
        <v>0</v>
      </c>
      <c r="N282" s="235">
        <v>7.2999999999999996E-4</v>
      </c>
      <c r="O282" s="235">
        <f>ROUND(E282*N282,2)</f>
        <v>0.03</v>
      </c>
      <c r="P282" s="235">
        <v>0</v>
      </c>
      <c r="Q282" s="235">
        <f>ROUND(E282*P282,2)</f>
        <v>0</v>
      </c>
      <c r="R282" s="237" t="s">
        <v>371</v>
      </c>
      <c r="S282" s="237" t="s">
        <v>134</v>
      </c>
      <c r="T282" s="238" t="s">
        <v>134</v>
      </c>
      <c r="U282" s="220">
        <v>0</v>
      </c>
      <c r="V282" s="220">
        <f>ROUND(E282*U282,2)</f>
        <v>0</v>
      </c>
      <c r="W282" s="220"/>
      <c r="X282" s="220" t="s">
        <v>372</v>
      </c>
      <c r="Y282" s="220" t="s">
        <v>137</v>
      </c>
      <c r="Z282" s="210"/>
      <c r="AA282" s="210"/>
      <c r="AB282" s="210"/>
      <c r="AC282" s="210"/>
      <c r="AD282" s="210"/>
      <c r="AE282" s="210"/>
      <c r="AF282" s="210"/>
      <c r="AG282" s="210" t="s">
        <v>373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63" t="s">
        <v>383</v>
      </c>
      <c r="D283" s="250"/>
      <c r="E283" s="251">
        <v>10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241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63" t="s">
        <v>384</v>
      </c>
      <c r="D284" s="250"/>
      <c r="E284" s="251">
        <v>14.8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241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3" t="s">
        <v>385</v>
      </c>
      <c r="D285" s="250"/>
      <c r="E285" s="251">
        <v>9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241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4" t="s">
        <v>242</v>
      </c>
      <c r="D286" s="252"/>
      <c r="E286" s="253">
        <v>33.799999999999997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241</v>
      </c>
      <c r="AH286" s="210">
        <v>1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3" t="s">
        <v>401</v>
      </c>
      <c r="D287" s="250"/>
      <c r="E287" s="251">
        <v>3.38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241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64" t="s">
        <v>242</v>
      </c>
      <c r="D288" s="252"/>
      <c r="E288" s="253">
        <v>3.38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241</v>
      </c>
      <c r="AH288" s="210">
        <v>1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32">
        <v>47</v>
      </c>
      <c r="B289" s="233" t="s">
        <v>402</v>
      </c>
      <c r="C289" s="243" t="s">
        <v>403</v>
      </c>
      <c r="D289" s="234" t="s">
        <v>227</v>
      </c>
      <c r="E289" s="235">
        <v>2</v>
      </c>
      <c r="F289" s="236"/>
      <c r="G289" s="237">
        <f>ROUND(E289*F289,2)</f>
        <v>0</v>
      </c>
      <c r="H289" s="236"/>
      <c r="I289" s="237">
        <f>ROUND(E289*H289,2)</f>
        <v>0</v>
      </c>
      <c r="J289" s="236"/>
      <c r="K289" s="237">
        <f>ROUND(E289*J289,2)</f>
        <v>0</v>
      </c>
      <c r="L289" s="237">
        <v>21</v>
      </c>
      <c r="M289" s="237">
        <f>G289*(1+L289/100)</f>
        <v>0</v>
      </c>
      <c r="N289" s="235">
        <v>1E-3</v>
      </c>
      <c r="O289" s="235">
        <f>ROUND(E289*N289,2)</f>
        <v>0</v>
      </c>
      <c r="P289" s="235">
        <v>0</v>
      </c>
      <c r="Q289" s="235">
        <f>ROUND(E289*P289,2)</f>
        <v>0</v>
      </c>
      <c r="R289" s="237" t="s">
        <v>371</v>
      </c>
      <c r="S289" s="237" t="s">
        <v>134</v>
      </c>
      <c r="T289" s="238" t="s">
        <v>134</v>
      </c>
      <c r="U289" s="220">
        <v>0</v>
      </c>
      <c r="V289" s="220">
        <f>ROUND(E289*U289,2)</f>
        <v>0</v>
      </c>
      <c r="W289" s="220"/>
      <c r="X289" s="220" t="s">
        <v>372</v>
      </c>
      <c r="Y289" s="220" t="s">
        <v>137</v>
      </c>
      <c r="Z289" s="210"/>
      <c r="AA289" s="210"/>
      <c r="AB289" s="210"/>
      <c r="AC289" s="210"/>
      <c r="AD289" s="210"/>
      <c r="AE289" s="210"/>
      <c r="AF289" s="210"/>
      <c r="AG289" s="210" t="s">
        <v>373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63" t="s">
        <v>404</v>
      </c>
      <c r="D290" s="250"/>
      <c r="E290" s="251">
        <v>2</v>
      </c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241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64" t="s">
        <v>242</v>
      </c>
      <c r="D291" s="252"/>
      <c r="E291" s="253">
        <v>2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241</v>
      </c>
      <c r="AH291" s="210">
        <v>1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2">
        <v>48</v>
      </c>
      <c r="B292" s="233" t="s">
        <v>405</v>
      </c>
      <c r="C292" s="243" t="s">
        <v>406</v>
      </c>
      <c r="D292" s="234" t="s">
        <v>219</v>
      </c>
      <c r="E292" s="235">
        <v>34.792999999999999</v>
      </c>
      <c r="F292" s="236"/>
      <c r="G292" s="237">
        <f>ROUND(E292*F292,2)</f>
        <v>0</v>
      </c>
      <c r="H292" s="236"/>
      <c r="I292" s="237">
        <f>ROUND(E292*H292,2)</f>
        <v>0</v>
      </c>
      <c r="J292" s="236"/>
      <c r="K292" s="237">
        <f>ROUND(E292*J292,2)</f>
        <v>0</v>
      </c>
      <c r="L292" s="237">
        <v>21</v>
      </c>
      <c r="M292" s="237">
        <f>G292*(1+L292/100)</f>
        <v>0</v>
      </c>
      <c r="N292" s="235">
        <v>5.9999999999999995E-4</v>
      </c>
      <c r="O292" s="235">
        <f>ROUND(E292*N292,2)</f>
        <v>0.02</v>
      </c>
      <c r="P292" s="235">
        <v>0</v>
      </c>
      <c r="Q292" s="235">
        <f>ROUND(E292*P292,2)</f>
        <v>0</v>
      </c>
      <c r="R292" s="237" t="s">
        <v>371</v>
      </c>
      <c r="S292" s="237" t="s">
        <v>134</v>
      </c>
      <c r="T292" s="238" t="s">
        <v>134</v>
      </c>
      <c r="U292" s="220">
        <v>0</v>
      </c>
      <c r="V292" s="220">
        <f>ROUND(E292*U292,2)</f>
        <v>0</v>
      </c>
      <c r="W292" s="220"/>
      <c r="X292" s="220" t="s">
        <v>372</v>
      </c>
      <c r="Y292" s="220" t="s">
        <v>137</v>
      </c>
      <c r="Z292" s="210"/>
      <c r="AA292" s="210"/>
      <c r="AB292" s="210"/>
      <c r="AC292" s="210"/>
      <c r="AD292" s="210"/>
      <c r="AE292" s="210"/>
      <c r="AF292" s="210"/>
      <c r="AG292" s="210" t="s">
        <v>373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63" t="s">
        <v>392</v>
      </c>
      <c r="D293" s="250"/>
      <c r="E293" s="251">
        <v>3.5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241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63" t="s">
        <v>393</v>
      </c>
      <c r="D294" s="250"/>
      <c r="E294" s="251">
        <v>5.18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241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63" t="s">
        <v>394</v>
      </c>
      <c r="D295" s="250"/>
      <c r="E295" s="251">
        <v>3.15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241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63" t="s">
        <v>395</v>
      </c>
      <c r="D296" s="250"/>
      <c r="E296" s="251">
        <v>19.8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241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64" t="s">
        <v>242</v>
      </c>
      <c r="D297" s="252"/>
      <c r="E297" s="253">
        <v>31.63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241</v>
      </c>
      <c r="AH297" s="210">
        <v>1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3" t="s">
        <v>407</v>
      </c>
      <c r="D298" s="250"/>
      <c r="E298" s="251">
        <v>3.1629999999999998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241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64" t="s">
        <v>242</v>
      </c>
      <c r="D299" s="252"/>
      <c r="E299" s="253">
        <v>3.1629999999999998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241</v>
      </c>
      <c r="AH299" s="210">
        <v>1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">
      <c r="A300" s="225" t="s">
        <v>129</v>
      </c>
      <c r="B300" s="226" t="s">
        <v>81</v>
      </c>
      <c r="C300" s="242" t="s">
        <v>82</v>
      </c>
      <c r="D300" s="227"/>
      <c r="E300" s="228"/>
      <c r="F300" s="229"/>
      <c r="G300" s="229">
        <f>SUMIF(AG301:AG346,"&lt;&gt;NOR",G301:G346)</f>
        <v>0</v>
      </c>
      <c r="H300" s="229"/>
      <c r="I300" s="229">
        <f>SUM(I301:I346)</f>
        <v>0</v>
      </c>
      <c r="J300" s="229"/>
      <c r="K300" s="229">
        <f>SUM(K301:K346)</f>
        <v>0</v>
      </c>
      <c r="L300" s="229"/>
      <c r="M300" s="229">
        <f>SUM(M301:M346)</f>
        <v>0</v>
      </c>
      <c r="N300" s="228"/>
      <c r="O300" s="228">
        <f>SUM(O301:O346)</f>
        <v>30.129999999999995</v>
      </c>
      <c r="P300" s="228"/>
      <c r="Q300" s="228">
        <f>SUM(Q301:Q346)</f>
        <v>0</v>
      </c>
      <c r="R300" s="229"/>
      <c r="S300" s="229"/>
      <c r="T300" s="230"/>
      <c r="U300" s="224"/>
      <c r="V300" s="224">
        <f>SUM(V301:V346)</f>
        <v>3.1</v>
      </c>
      <c r="W300" s="224"/>
      <c r="X300" s="224"/>
      <c r="Y300" s="224"/>
      <c r="AG300" t="s">
        <v>130</v>
      </c>
    </row>
    <row r="301" spans="1:60" ht="22.5" outlineLevel="1" x14ac:dyDescent="0.2">
      <c r="A301" s="232">
        <v>49</v>
      </c>
      <c r="B301" s="233" t="s">
        <v>408</v>
      </c>
      <c r="C301" s="243" t="s">
        <v>409</v>
      </c>
      <c r="D301" s="234" t="s">
        <v>219</v>
      </c>
      <c r="E301" s="235">
        <v>21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21</v>
      </c>
      <c r="M301" s="237">
        <f>G301*(1+L301/100)</f>
        <v>0</v>
      </c>
      <c r="N301" s="235">
        <v>0.34499999999999997</v>
      </c>
      <c r="O301" s="235">
        <f>ROUND(E301*N301,2)</f>
        <v>7.25</v>
      </c>
      <c r="P301" s="235">
        <v>0</v>
      </c>
      <c r="Q301" s="235">
        <f>ROUND(E301*P301,2)</f>
        <v>0</v>
      </c>
      <c r="R301" s="237" t="s">
        <v>239</v>
      </c>
      <c r="S301" s="237" t="s">
        <v>134</v>
      </c>
      <c r="T301" s="238" t="s">
        <v>134</v>
      </c>
      <c r="U301" s="220">
        <v>0.03</v>
      </c>
      <c r="V301" s="220">
        <f>ROUND(E301*U301,2)</f>
        <v>0.63</v>
      </c>
      <c r="W301" s="220"/>
      <c r="X301" s="220" t="s">
        <v>221</v>
      </c>
      <c r="Y301" s="220" t="s">
        <v>137</v>
      </c>
      <c r="Z301" s="210"/>
      <c r="AA301" s="210"/>
      <c r="AB301" s="210"/>
      <c r="AC301" s="210"/>
      <c r="AD301" s="210"/>
      <c r="AE301" s="210"/>
      <c r="AF301" s="210"/>
      <c r="AG301" s="210" t="s">
        <v>222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63" t="s">
        <v>240</v>
      </c>
      <c r="D302" s="250"/>
      <c r="E302" s="251">
        <v>20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241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64" t="s">
        <v>242</v>
      </c>
      <c r="D303" s="252"/>
      <c r="E303" s="253">
        <v>20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241</v>
      </c>
      <c r="AH303" s="210">
        <v>1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63" t="s">
        <v>245</v>
      </c>
      <c r="D304" s="250"/>
      <c r="E304" s="251">
        <v>1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241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64" t="s">
        <v>242</v>
      </c>
      <c r="D305" s="252"/>
      <c r="E305" s="253">
        <v>1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241</v>
      </c>
      <c r="AH305" s="210">
        <v>1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32">
        <v>50</v>
      </c>
      <c r="B306" s="233" t="s">
        <v>410</v>
      </c>
      <c r="C306" s="243" t="s">
        <v>411</v>
      </c>
      <c r="D306" s="234" t="s">
        <v>219</v>
      </c>
      <c r="E306" s="235">
        <v>21</v>
      </c>
      <c r="F306" s="236"/>
      <c r="G306" s="237">
        <f>ROUND(E306*F306,2)</f>
        <v>0</v>
      </c>
      <c r="H306" s="236"/>
      <c r="I306" s="237">
        <f>ROUND(E306*H306,2)</f>
        <v>0</v>
      </c>
      <c r="J306" s="236"/>
      <c r="K306" s="237">
        <f>ROUND(E306*J306,2)</f>
        <v>0</v>
      </c>
      <c r="L306" s="237">
        <v>21</v>
      </c>
      <c r="M306" s="237">
        <f>G306*(1+L306/100)</f>
        <v>0</v>
      </c>
      <c r="N306" s="235">
        <v>0.46</v>
      </c>
      <c r="O306" s="235">
        <f>ROUND(E306*N306,2)</f>
        <v>9.66</v>
      </c>
      <c r="P306" s="235">
        <v>0</v>
      </c>
      <c r="Q306" s="235">
        <f>ROUND(E306*P306,2)</f>
        <v>0</v>
      </c>
      <c r="R306" s="237" t="s">
        <v>239</v>
      </c>
      <c r="S306" s="237" t="s">
        <v>134</v>
      </c>
      <c r="T306" s="238" t="s">
        <v>134</v>
      </c>
      <c r="U306" s="220">
        <v>0.03</v>
      </c>
      <c r="V306" s="220">
        <f>ROUND(E306*U306,2)</f>
        <v>0.63</v>
      </c>
      <c r="W306" s="220"/>
      <c r="X306" s="220" t="s">
        <v>221</v>
      </c>
      <c r="Y306" s="220" t="s">
        <v>137</v>
      </c>
      <c r="Z306" s="210"/>
      <c r="AA306" s="210"/>
      <c r="AB306" s="210"/>
      <c r="AC306" s="210"/>
      <c r="AD306" s="210"/>
      <c r="AE306" s="210"/>
      <c r="AF306" s="210"/>
      <c r="AG306" s="210" t="s">
        <v>222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63" t="s">
        <v>240</v>
      </c>
      <c r="D307" s="250"/>
      <c r="E307" s="251">
        <v>20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241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64" t="s">
        <v>242</v>
      </c>
      <c r="D308" s="252"/>
      <c r="E308" s="253">
        <v>20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241</v>
      </c>
      <c r="AH308" s="210">
        <v>1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63" t="s">
        <v>245</v>
      </c>
      <c r="D309" s="250"/>
      <c r="E309" s="251">
        <v>1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241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64" t="s">
        <v>242</v>
      </c>
      <c r="D310" s="252"/>
      <c r="E310" s="253">
        <v>1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241</v>
      </c>
      <c r="AH310" s="210">
        <v>1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2.5" outlineLevel="1" x14ac:dyDescent="0.2">
      <c r="A311" s="232">
        <v>51</v>
      </c>
      <c r="B311" s="233" t="s">
        <v>412</v>
      </c>
      <c r="C311" s="243" t="s">
        <v>413</v>
      </c>
      <c r="D311" s="234" t="s">
        <v>219</v>
      </c>
      <c r="E311" s="235">
        <v>21</v>
      </c>
      <c r="F311" s="236"/>
      <c r="G311" s="237">
        <f>ROUND(E311*F311,2)</f>
        <v>0</v>
      </c>
      <c r="H311" s="236"/>
      <c r="I311" s="237">
        <f>ROUND(E311*H311,2)</f>
        <v>0</v>
      </c>
      <c r="J311" s="236"/>
      <c r="K311" s="237">
        <f>ROUND(E311*J311,2)</f>
        <v>0</v>
      </c>
      <c r="L311" s="237">
        <v>21</v>
      </c>
      <c r="M311" s="237">
        <f>G311*(1+L311/100)</f>
        <v>0</v>
      </c>
      <c r="N311" s="235">
        <v>0.13188</v>
      </c>
      <c r="O311" s="235">
        <f>ROUND(E311*N311,2)</f>
        <v>2.77</v>
      </c>
      <c r="P311" s="235">
        <v>0</v>
      </c>
      <c r="Q311" s="235">
        <f>ROUND(E311*P311,2)</f>
        <v>0</v>
      </c>
      <c r="R311" s="237" t="s">
        <v>239</v>
      </c>
      <c r="S311" s="237" t="s">
        <v>134</v>
      </c>
      <c r="T311" s="238" t="s">
        <v>134</v>
      </c>
      <c r="U311" s="220">
        <v>0.05</v>
      </c>
      <c r="V311" s="220">
        <f>ROUND(E311*U311,2)</f>
        <v>1.05</v>
      </c>
      <c r="W311" s="220"/>
      <c r="X311" s="220" t="s">
        <v>221</v>
      </c>
      <c r="Y311" s="220" t="s">
        <v>137</v>
      </c>
      <c r="Z311" s="210"/>
      <c r="AA311" s="210"/>
      <c r="AB311" s="210"/>
      <c r="AC311" s="210"/>
      <c r="AD311" s="210"/>
      <c r="AE311" s="210"/>
      <c r="AF311" s="210"/>
      <c r="AG311" s="210" t="s">
        <v>222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62" t="s">
        <v>414</v>
      </c>
      <c r="D312" s="254"/>
      <c r="E312" s="254"/>
      <c r="F312" s="254"/>
      <c r="G312" s="254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224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63" t="s">
        <v>240</v>
      </c>
      <c r="D313" s="250"/>
      <c r="E313" s="251">
        <v>20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241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64" t="s">
        <v>242</v>
      </c>
      <c r="D314" s="252"/>
      <c r="E314" s="253">
        <v>20</v>
      </c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241</v>
      </c>
      <c r="AH314" s="210">
        <v>1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63" t="s">
        <v>245</v>
      </c>
      <c r="D315" s="250"/>
      <c r="E315" s="251">
        <v>1</v>
      </c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241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4" t="s">
        <v>242</v>
      </c>
      <c r="D316" s="252"/>
      <c r="E316" s="253">
        <v>1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241</v>
      </c>
      <c r="AH316" s="210">
        <v>1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2">
        <v>52</v>
      </c>
      <c r="B317" s="233" t="s">
        <v>415</v>
      </c>
      <c r="C317" s="243" t="s">
        <v>416</v>
      </c>
      <c r="D317" s="234" t="s">
        <v>219</v>
      </c>
      <c r="E317" s="235">
        <v>21</v>
      </c>
      <c r="F317" s="236"/>
      <c r="G317" s="237">
        <f>ROUND(E317*F317,2)</f>
        <v>0</v>
      </c>
      <c r="H317" s="236"/>
      <c r="I317" s="237">
        <f>ROUND(E317*H317,2)</f>
        <v>0</v>
      </c>
      <c r="J317" s="236"/>
      <c r="K317" s="237">
        <f>ROUND(E317*J317,2)</f>
        <v>0</v>
      </c>
      <c r="L317" s="237">
        <v>21</v>
      </c>
      <c r="M317" s="237">
        <f>G317*(1+L317/100)</f>
        <v>0</v>
      </c>
      <c r="N317" s="235">
        <v>0.35759999999999997</v>
      </c>
      <c r="O317" s="235">
        <f>ROUND(E317*N317,2)</f>
        <v>7.51</v>
      </c>
      <c r="P317" s="235">
        <v>0</v>
      </c>
      <c r="Q317" s="235">
        <f>ROUND(E317*P317,2)</f>
        <v>0</v>
      </c>
      <c r="R317" s="237" t="s">
        <v>239</v>
      </c>
      <c r="S317" s="237" t="s">
        <v>134</v>
      </c>
      <c r="T317" s="238" t="s">
        <v>134</v>
      </c>
      <c r="U317" s="220">
        <v>0.03</v>
      </c>
      <c r="V317" s="220">
        <f>ROUND(E317*U317,2)</f>
        <v>0.63</v>
      </c>
      <c r="W317" s="220"/>
      <c r="X317" s="220" t="s">
        <v>221</v>
      </c>
      <c r="Y317" s="220" t="s">
        <v>137</v>
      </c>
      <c r="Z317" s="210"/>
      <c r="AA317" s="210"/>
      <c r="AB317" s="210"/>
      <c r="AC317" s="210"/>
      <c r="AD317" s="210"/>
      <c r="AE317" s="210"/>
      <c r="AF317" s="210"/>
      <c r="AG317" s="210" t="s">
        <v>222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62" t="s">
        <v>417</v>
      </c>
      <c r="D318" s="254"/>
      <c r="E318" s="254"/>
      <c r="F318" s="254"/>
      <c r="G318" s="254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224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17"/>
      <c r="B319" s="218"/>
      <c r="C319" s="263" t="s">
        <v>240</v>
      </c>
      <c r="D319" s="250"/>
      <c r="E319" s="251">
        <v>20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241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64" t="s">
        <v>242</v>
      </c>
      <c r="D320" s="252"/>
      <c r="E320" s="253">
        <v>20</v>
      </c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241</v>
      </c>
      <c r="AH320" s="210">
        <v>1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63" t="s">
        <v>245</v>
      </c>
      <c r="D321" s="250"/>
      <c r="E321" s="251">
        <v>1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241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64" t="s">
        <v>242</v>
      </c>
      <c r="D322" s="252"/>
      <c r="E322" s="253">
        <v>1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241</v>
      </c>
      <c r="AH322" s="210">
        <v>1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32">
        <v>53</v>
      </c>
      <c r="B323" s="233" t="s">
        <v>418</v>
      </c>
      <c r="C323" s="243" t="s">
        <v>419</v>
      </c>
      <c r="D323" s="234" t="s">
        <v>219</v>
      </c>
      <c r="E323" s="235">
        <v>21</v>
      </c>
      <c r="F323" s="236"/>
      <c r="G323" s="237">
        <f>ROUND(E323*F323,2)</f>
        <v>0</v>
      </c>
      <c r="H323" s="236"/>
      <c r="I323" s="237">
        <f>ROUND(E323*H323,2)</f>
        <v>0</v>
      </c>
      <c r="J323" s="236"/>
      <c r="K323" s="237">
        <f>ROUND(E323*J323,2)</f>
        <v>0</v>
      </c>
      <c r="L323" s="237">
        <v>21</v>
      </c>
      <c r="M323" s="237">
        <f>G323*(1+L323/100)</f>
        <v>0</v>
      </c>
      <c r="N323" s="235">
        <v>7.0200000000000002E-3</v>
      </c>
      <c r="O323" s="235">
        <f>ROUND(E323*N323,2)</f>
        <v>0.15</v>
      </c>
      <c r="P323" s="235">
        <v>0</v>
      </c>
      <c r="Q323" s="235">
        <f>ROUND(E323*P323,2)</f>
        <v>0</v>
      </c>
      <c r="R323" s="237" t="s">
        <v>239</v>
      </c>
      <c r="S323" s="237" t="s">
        <v>134</v>
      </c>
      <c r="T323" s="238" t="s">
        <v>134</v>
      </c>
      <c r="U323" s="220">
        <v>4.0000000000000001E-3</v>
      </c>
      <c r="V323" s="220">
        <f>ROUND(E323*U323,2)</f>
        <v>0.08</v>
      </c>
      <c r="W323" s="220"/>
      <c r="X323" s="220" t="s">
        <v>221</v>
      </c>
      <c r="Y323" s="220" t="s">
        <v>137</v>
      </c>
      <c r="Z323" s="210"/>
      <c r="AA323" s="210"/>
      <c r="AB323" s="210"/>
      <c r="AC323" s="210"/>
      <c r="AD323" s="210"/>
      <c r="AE323" s="210"/>
      <c r="AF323" s="210"/>
      <c r="AG323" s="210" t="s">
        <v>222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63" t="s">
        <v>240</v>
      </c>
      <c r="D324" s="250"/>
      <c r="E324" s="251">
        <v>20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241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64" t="s">
        <v>242</v>
      </c>
      <c r="D325" s="252"/>
      <c r="E325" s="253">
        <v>20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241</v>
      </c>
      <c r="AH325" s="210">
        <v>1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63" t="s">
        <v>245</v>
      </c>
      <c r="D326" s="250"/>
      <c r="E326" s="251">
        <v>1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241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64" t="s">
        <v>242</v>
      </c>
      <c r="D327" s="252"/>
      <c r="E327" s="253">
        <v>1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241</v>
      </c>
      <c r="AH327" s="210">
        <v>1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32">
        <v>54</v>
      </c>
      <c r="B328" s="233" t="s">
        <v>420</v>
      </c>
      <c r="C328" s="243" t="s">
        <v>421</v>
      </c>
      <c r="D328" s="234" t="s">
        <v>219</v>
      </c>
      <c r="E328" s="235">
        <v>42</v>
      </c>
      <c r="F328" s="236"/>
      <c r="G328" s="237">
        <f>ROUND(E328*F328,2)</f>
        <v>0</v>
      </c>
      <c r="H328" s="236"/>
      <c r="I328" s="237">
        <f>ROUND(E328*H328,2)</f>
        <v>0</v>
      </c>
      <c r="J328" s="236"/>
      <c r="K328" s="237">
        <f>ROUND(E328*J328,2)</f>
        <v>0</v>
      </c>
      <c r="L328" s="237">
        <v>21</v>
      </c>
      <c r="M328" s="237">
        <f>G328*(1+L328/100)</f>
        <v>0</v>
      </c>
      <c r="N328" s="235">
        <v>5.0000000000000001E-4</v>
      </c>
      <c r="O328" s="235">
        <f>ROUND(E328*N328,2)</f>
        <v>0.02</v>
      </c>
      <c r="P328" s="235">
        <v>0</v>
      </c>
      <c r="Q328" s="235">
        <f>ROUND(E328*P328,2)</f>
        <v>0</v>
      </c>
      <c r="R328" s="237" t="s">
        <v>239</v>
      </c>
      <c r="S328" s="237" t="s">
        <v>134</v>
      </c>
      <c r="T328" s="238" t="s">
        <v>134</v>
      </c>
      <c r="U328" s="220">
        <v>2E-3</v>
      </c>
      <c r="V328" s="220">
        <f>ROUND(E328*U328,2)</f>
        <v>0.08</v>
      </c>
      <c r="W328" s="220"/>
      <c r="X328" s="220" t="s">
        <v>221</v>
      </c>
      <c r="Y328" s="220" t="s">
        <v>137</v>
      </c>
      <c r="Z328" s="210"/>
      <c r="AA328" s="210"/>
      <c r="AB328" s="210"/>
      <c r="AC328" s="210"/>
      <c r="AD328" s="210"/>
      <c r="AE328" s="210"/>
      <c r="AF328" s="210"/>
      <c r="AG328" s="210" t="s">
        <v>222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17"/>
      <c r="B329" s="218"/>
      <c r="C329" s="262" t="s">
        <v>422</v>
      </c>
      <c r="D329" s="254"/>
      <c r="E329" s="254"/>
      <c r="F329" s="254"/>
      <c r="G329" s="254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224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3" t="s">
        <v>423</v>
      </c>
      <c r="D330" s="250"/>
      <c r="E330" s="251">
        <v>40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241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64" t="s">
        <v>242</v>
      </c>
      <c r="D331" s="252"/>
      <c r="E331" s="253">
        <v>40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241</v>
      </c>
      <c r="AH331" s="210">
        <v>1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63" t="s">
        <v>424</v>
      </c>
      <c r="D332" s="250"/>
      <c r="E332" s="251">
        <v>2</v>
      </c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241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64" t="s">
        <v>242</v>
      </c>
      <c r="D333" s="252"/>
      <c r="E333" s="253">
        <v>2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241</v>
      </c>
      <c r="AH333" s="210">
        <v>1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2.5" outlineLevel="1" x14ac:dyDescent="0.2">
      <c r="A334" s="232">
        <v>55</v>
      </c>
      <c r="B334" s="233" t="s">
        <v>425</v>
      </c>
      <c r="C334" s="243" t="s">
        <v>426</v>
      </c>
      <c r="D334" s="234" t="s">
        <v>427</v>
      </c>
      <c r="E334" s="235">
        <v>20.464500000000001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21</v>
      </c>
      <c r="M334" s="237">
        <f>G334*(1+L334/100)</f>
        <v>0</v>
      </c>
      <c r="N334" s="235">
        <v>0</v>
      </c>
      <c r="O334" s="235">
        <f>ROUND(E334*N334,2)</f>
        <v>0</v>
      </c>
      <c r="P334" s="235">
        <v>0</v>
      </c>
      <c r="Q334" s="235">
        <f>ROUND(E334*P334,2)</f>
        <v>0</v>
      </c>
      <c r="R334" s="237" t="s">
        <v>239</v>
      </c>
      <c r="S334" s="237" t="s">
        <v>134</v>
      </c>
      <c r="T334" s="238" t="s">
        <v>134</v>
      </c>
      <c r="U334" s="220">
        <v>0</v>
      </c>
      <c r="V334" s="220">
        <f>ROUND(E334*U334,2)</f>
        <v>0</v>
      </c>
      <c r="W334" s="220"/>
      <c r="X334" s="220" t="s">
        <v>221</v>
      </c>
      <c r="Y334" s="220" t="s">
        <v>137</v>
      </c>
      <c r="Z334" s="210"/>
      <c r="AA334" s="210"/>
      <c r="AB334" s="210"/>
      <c r="AC334" s="210"/>
      <c r="AD334" s="210"/>
      <c r="AE334" s="210"/>
      <c r="AF334" s="210"/>
      <c r="AG334" s="210" t="s">
        <v>222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">
      <c r="A335" s="217"/>
      <c r="B335" s="218"/>
      <c r="C335" s="262" t="s">
        <v>428</v>
      </c>
      <c r="D335" s="254"/>
      <c r="E335" s="254"/>
      <c r="F335" s="254"/>
      <c r="G335" s="254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224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63" t="s">
        <v>429</v>
      </c>
      <c r="D336" s="250"/>
      <c r="E336" s="251">
        <v>2.7694800000000002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241</v>
      </c>
      <c r="AH336" s="210">
        <v>6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63" t="s">
        <v>430</v>
      </c>
      <c r="D337" s="250"/>
      <c r="E337" s="251">
        <v>7.5095999999999998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241</v>
      </c>
      <c r="AH337" s="210">
        <v>6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3" t="s">
        <v>431</v>
      </c>
      <c r="D338" s="250"/>
      <c r="E338" s="251">
        <v>0.14742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241</v>
      </c>
      <c r="AH338" s="210">
        <v>6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3" t="s">
        <v>432</v>
      </c>
      <c r="D339" s="250"/>
      <c r="E339" s="251">
        <v>2.1000000000000001E-2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241</v>
      </c>
      <c r="AH339" s="210">
        <v>6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3" t="s">
        <v>433</v>
      </c>
      <c r="D340" s="250"/>
      <c r="E340" s="251">
        <v>2.7719999999999998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241</v>
      </c>
      <c r="AH340" s="210">
        <v>6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63" t="s">
        <v>434</v>
      </c>
      <c r="D341" s="250"/>
      <c r="E341" s="251">
        <v>7.2450000000000001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241</v>
      </c>
      <c r="AH341" s="210">
        <v>6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32">
        <v>56</v>
      </c>
      <c r="B342" s="233" t="s">
        <v>435</v>
      </c>
      <c r="C342" s="243" t="s">
        <v>436</v>
      </c>
      <c r="D342" s="234" t="s">
        <v>437</v>
      </c>
      <c r="E342" s="235">
        <v>1.26</v>
      </c>
      <c r="F342" s="236"/>
      <c r="G342" s="237">
        <f>ROUND(E342*F342,2)</f>
        <v>0</v>
      </c>
      <c r="H342" s="236"/>
      <c r="I342" s="237">
        <f>ROUND(E342*H342,2)</f>
        <v>0</v>
      </c>
      <c r="J342" s="236"/>
      <c r="K342" s="237">
        <f>ROUND(E342*J342,2)</f>
        <v>0</v>
      </c>
      <c r="L342" s="237">
        <v>21</v>
      </c>
      <c r="M342" s="237">
        <f>G342*(1+L342/100)</f>
        <v>0</v>
      </c>
      <c r="N342" s="235">
        <v>2.2000000000000002</v>
      </c>
      <c r="O342" s="235">
        <f>ROUND(E342*N342,2)</f>
        <v>2.77</v>
      </c>
      <c r="P342" s="235">
        <v>0</v>
      </c>
      <c r="Q342" s="235">
        <f>ROUND(E342*P342,2)</f>
        <v>0</v>
      </c>
      <c r="R342" s="237"/>
      <c r="S342" s="237" t="s">
        <v>438</v>
      </c>
      <c r="T342" s="238" t="s">
        <v>135</v>
      </c>
      <c r="U342" s="220">
        <v>0</v>
      </c>
      <c r="V342" s="220">
        <f>ROUND(E342*U342,2)</f>
        <v>0</v>
      </c>
      <c r="W342" s="220"/>
      <c r="X342" s="220" t="s">
        <v>364</v>
      </c>
      <c r="Y342" s="220" t="s">
        <v>137</v>
      </c>
      <c r="Z342" s="210"/>
      <c r="AA342" s="210"/>
      <c r="AB342" s="210"/>
      <c r="AC342" s="210"/>
      <c r="AD342" s="210"/>
      <c r="AE342" s="210"/>
      <c r="AF342" s="210"/>
      <c r="AG342" s="210" t="s">
        <v>365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63" t="s">
        <v>439</v>
      </c>
      <c r="D343" s="250"/>
      <c r="E343" s="251">
        <v>1.2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241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4" t="s">
        <v>242</v>
      </c>
      <c r="D344" s="252"/>
      <c r="E344" s="253">
        <v>1.2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241</v>
      </c>
      <c r="AH344" s="210">
        <v>1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63" t="s">
        <v>440</v>
      </c>
      <c r="D345" s="250"/>
      <c r="E345" s="251">
        <v>0.06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241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4" t="s">
        <v>242</v>
      </c>
      <c r="D346" s="252"/>
      <c r="E346" s="253">
        <v>0.06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241</v>
      </c>
      <c r="AH346" s="210">
        <v>1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x14ac:dyDescent="0.2">
      <c r="A347" s="225" t="s">
        <v>129</v>
      </c>
      <c r="B347" s="226" t="s">
        <v>83</v>
      </c>
      <c r="C347" s="242" t="s">
        <v>84</v>
      </c>
      <c r="D347" s="227"/>
      <c r="E347" s="228"/>
      <c r="F347" s="229"/>
      <c r="G347" s="229">
        <f>SUMIF(AG348:AG355,"&lt;&gt;NOR",G348:G355)</f>
        <v>0</v>
      </c>
      <c r="H347" s="229"/>
      <c r="I347" s="229">
        <f>SUM(I348:I355)</f>
        <v>0</v>
      </c>
      <c r="J347" s="229"/>
      <c r="K347" s="229">
        <f>SUM(K348:K355)</f>
        <v>0</v>
      </c>
      <c r="L347" s="229"/>
      <c r="M347" s="229">
        <f>SUM(M348:M355)</f>
        <v>0</v>
      </c>
      <c r="N347" s="228"/>
      <c r="O347" s="228">
        <f>SUM(O348:O355)</f>
        <v>0</v>
      </c>
      <c r="P347" s="228"/>
      <c r="Q347" s="228">
        <f>SUM(Q348:Q355)</f>
        <v>0</v>
      </c>
      <c r="R347" s="229"/>
      <c r="S347" s="229"/>
      <c r="T347" s="230"/>
      <c r="U347" s="224"/>
      <c r="V347" s="224">
        <f>SUM(V348:V355)</f>
        <v>32</v>
      </c>
      <c r="W347" s="224"/>
      <c r="X347" s="224"/>
      <c r="Y347" s="224"/>
      <c r="AG347" t="s">
        <v>130</v>
      </c>
    </row>
    <row r="348" spans="1:60" outlineLevel="1" x14ac:dyDescent="0.2">
      <c r="A348" s="232">
        <v>57</v>
      </c>
      <c r="B348" s="233" t="s">
        <v>441</v>
      </c>
      <c r="C348" s="243" t="s">
        <v>442</v>
      </c>
      <c r="D348" s="234" t="s">
        <v>443</v>
      </c>
      <c r="E348" s="235">
        <v>16</v>
      </c>
      <c r="F348" s="236"/>
      <c r="G348" s="237">
        <f>ROUND(E348*F348,2)</f>
        <v>0</v>
      </c>
      <c r="H348" s="236"/>
      <c r="I348" s="237">
        <f>ROUND(E348*H348,2)</f>
        <v>0</v>
      </c>
      <c r="J348" s="236"/>
      <c r="K348" s="237">
        <f>ROUND(E348*J348,2)</f>
        <v>0</v>
      </c>
      <c r="L348" s="237">
        <v>21</v>
      </c>
      <c r="M348" s="237">
        <f>G348*(1+L348/100)</f>
        <v>0</v>
      </c>
      <c r="N348" s="235">
        <v>0</v>
      </c>
      <c r="O348" s="235">
        <f>ROUND(E348*N348,2)</f>
        <v>0</v>
      </c>
      <c r="P348" s="235">
        <v>0</v>
      </c>
      <c r="Q348" s="235">
        <f>ROUND(E348*P348,2)</f>
        <v>0</v>
      </c>
      <c r="R348" s="237" t="s">
        <v>444</v>
      </c>
      <c r="S348" s="237" t="s">
        <v>134</v>
      </c>
      <c r="T348" s="238" t="s">
        <v>134</v>
      </c>
      <c r="U348" s="220">
        <v>1</v>
      </c>
      <c r="V348" s="220">
        <f>ROUND(E348*U348,2)</f>
        <v>16</v>
      </c>
      <c r="W348" s="220"/>
      <c r="X348" s="220" t="s">
        <v>84</v>
      </c>
      <c r="Y348" s="220" t="s">
        <v>137</v>
      </c>
      <c r="Z348" s="210"/>
      <c r="AA348" s="210"/>
      <c r="AB348" s="210"/>
      <c r="AC348" s="210"/>
      <c r="AD348" s="210"/>
      <c r="AE348" s="210"/>
      <c r="AF348" s="210"/>
      <c r="AG348" s="210" t="s">
        <v>445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17"/>
      <c r="B349" s="218"/>
      <c r="C349" s="244" t="s">
        <v>446</v>
      </c>
      <c r="D349" s="239"/>
      <c r="E349" s="239"/>
      <c r="F349" s="239"/>
      <c r="G349" s="239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139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17"/>
      <c r="B350" s="218"/>
      <c r="C350" s="263" t="s">
        <v>447</v>
      </c>
      <c r="D350" s="250"/>
      <c r="E350" s="251">
        <v>16</v>
      </c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241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17"/>
      <c r="B351" s="218"/>
      <c r="C351" s="264" t="s">
        <v>242</v>
      </c>
      <c r="D351" s="252"/>
      <c r="E351" s="253">
        <v>16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241</v>
      </c>
      <c r="AH351" s="210">
        <v>1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32">
        <v>58</v>
      </c>
      <c r="B352" s="233" t="s">
        <v>448</v>
      </c>
      <c r="C352" s="243" t="s">
        <v>449</v>
      </c>
      <c r="D352" s="234" t="s">
        <v>443</v>
      </c>
      <c r="E352" s="235">
        <v>16</v>
      </c>
      <c r="F352" s="236"/>
      <c r="G352" s="237">
        <f>ROUND(E352*F352,2)</f>
        <v>0</v>
      </c>
      <c r="H352" s="236"/>
      <c r="I352" s="237">
        <f>ROUND(E352*H352,2)</f>
        <v>0</v>
      </c>
      <c r="J352" s="236"/>
      <c r="K352" s="237">
        <f>ROUND(E352*J352,2)</f>
        <v>0</v>
      </c>
      <c r="L352" s="237">
        <v>21</v>
      </c>
      <c r="M352" s="237">
        <f>G352*(1+L352/100)</f>
        <v>0</v>
      </c>
      <c r="N352" s="235">
        <v>0</v>
      </c>
      <c r="O352" s="235">
        <f>ROUND(E352*N352,2)</f>
        <v>0</v>
      </c>
      <c r="P352" s="235">
        <v>0</v>
      </c>
      <c r="Q352" s="235">
        <f>ROUND(E352*P352,2)</f>
        <v>0</v>
      </c>
      <c r="R352" s="237" t="s">
        <v>444</v>
      </c>
      <c r="S352" s="237" t="s">
        <v>134</v>
      </c>
      <c r="T352" s="238" t="s">
        <v>134</v>
      </c>
      <c r="U352" s="220">
        <v>1</v>
      </c>
      <c r="V352" s="220">
        <f>ROUND(E352*U352,2)</f>
        <v>16</v>
      </c>
      <c r="W352" s="220"/>
      <c r="X352" s="220" t="s">
        <v>84</v>
      </c>
      <c r="Y352" s="220" t="s">
        <v>137</v>
      </c>
      <c r="Z352" s="210"/>
      <c r="AA352" s="210"/>
      <c r="AB352" s="210"/>
      <c r="AC352" s="210"/>
      <c r="AD352" s="210"/>
      <c r="AE352" s="210"/>
      <c r="AF352" s="210"/>
      <c r="AG352" s="210" t="s">
        <v>445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44" t="s">
        <v>446</v>
      </c>
      <c r="D353" s="239"/>
      <c r="E353" s="239"/>
      <c r="F353" s="239"/>
      <c r="G353" s="239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139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63" t="s">
        <v>450</v>
      </c>
      <c r="D354" s="250"/>
      <c r="E354" s="251">
        <v>16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241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64" t="s">
        <v>242</v>
      </c>
      <c r="D355" s="252"/>
      <c r="E355" s="253">
        <v>16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241</v>
      </c>
      <c r="AH355" s="210">
        <v>1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x14ac:dyDescent="0.2">
      <c r="A356" s="225" t="s">
        <v>129</v>
      </c>
      <c r="B356" s="226" t="s">
        <v>85</v>
      </c>
      <c r="C356" s="242" t="s">
        <v>86</v>
      </c>
      <c r="D356" s="227"/>
      <c r="E356" s="228"/>
      <c r="F356" s="229"/>
      <c r="G356" s="229">
        <f>SUMIF(AG357:AG376,"&lt;&gt;NOR",G357:G376)</f>
        <v>0</v>
      </c>
      <c r="H356" s="229"/>
      <c r="I356" s="229">
        <f>SUM(I357:I376)</f>
        <v>0</v>
      </c>
      <c r="J356" s="229"/>
      <c r="K356" s="229">
        <f>SUM(K357:K376)</f>
        <v>0</v>
      </c>
      <c r="L356" s="229"/>
      <c r="M356" s="229">
        <f>SUM(M357:M376)</f>
        <v>0</v>
      </c>
      <c r="N356" s="228"/>
      <c r="O356" s="228">
        <f>SUM(O357:O376)</f>
        <v>4.8</v>
      </c>
      <c r="P356" s="228"/>
      <c r="Q356" s="228">
        <f>SUM(Q357:Q376)</f>
        <v>0</v>
      </c>
      <c r="R356" s="229"/>
      <c r="S356" s="229"/>
      <c r="T356" s="230"/>
      <c r="U356" s="224"/>
      <c r="V356" s="224">
        <f>SUM(V357:V376)</f>
        <v>9.14</v>
      </c>
      <c r="W356" s="224"/>
      <c r="X356" s="224"/>
      <c r="Y356" s="224"/>
      <c r="AG356" t="s">
        <v>130</v>
      </c>
    </row>
    <row r="357" spans="1:60" ht="22.5" outlineLevel="1" x14ac:dyDescent="0.2">
      <c r="A357" s="232">
        <v>59</v>
      </c>
      <c r="B357" s="233" t="s">
        <v>451</v>
      </c>
      <c r="C357" s="243" t="s">
        <v>452</v>
      </c>
      <c r="D357" s="234" t="s">
        <v>248</v>
      </c>
      <c r="E357" s="235">
        <v>12</v>
      </c>
      <c r="F357" s="236"/>
      <c r="G357" s="237">
        <f>ROUND(E357*F357,2)</f>
        <v>0</v>
      </c>
      <c r="H357" s="236"/>
      <c r="I357" s="237">
        <f>ROUND(E357*H357,2)</f>
        <v>0</v>
      </c>
      <c r="J357" s="236"/>
      <c r="K357" s="237">
        <f>ROUND(E357*J357,2)</f>
        <v>0</v>
      </c>
      <c r="L357" s="237">
        <v>21</v>
      </c>
      <c r="M357" s="237">
        <f>G357*(1+L357/100)</f>
        <v>0</v>
      </c>
      <c r="N357" s="235">
        <v>0.188</v>
      </c>
      <c r="O357" s="235">
        <f>ROUND(E357*N357,2)</f>
        <v>2.2599999999999998</v>
      </c>
      <c r="P357" s="235">
        <v>0</v>
      </c>
      <c r="Q357" s="235">
        <f>ROUND(E357*P357,2)</f>
        <v>0</v>
      </c>
      <c r="R357" s="237" t="s">
        <v>239</v>
      </c>
      <c r="S357" s="237" t="s">
        <v>134</v>
      </c>
      <c r="T357" s="238" t="s">
        <v>134</v>
      </c>
      <c r="U357" s="220">
        <v>0.27</v>
      </c>
      <c r="V357" s="220">
        <f>ROUND(E357*U357,2)</f>
        <v>3.24</v>
      </c>
      <c r="W357" s="220"/>
      <c r="X357" s="220" t="s">
        <v>221</v>
      </c>
      <c r="Y357" s="220" t="s">
        <v>137</v>
      </c>
      <c r="Z357" s="210"/>
      <c r="AA357" s="210"/>
      <c r="AB357" s="210"/>
      <c r="AC357" s="210"/>
      <c r="AD357" s="210"/>
      <c r="AE357" s="210"/>
      <c r="AF357" s="210"/>
      <c r="AG357" s="210" t="s">
        <v>222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62" t="s">
        <v>453</v>
      </c>
      <c r="D358" s="254"/>
      <c r="E358" s="254"/>
      <c r="F358" s="254"/>
      <c r="G358" s="254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224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63" t="s">
        <v>454</v>
      </c>
      <c r="D359" s="250"/>
      <c r="E359" s="251">
        <v>12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241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4" t="s">
        <v>242</v>
      </c>
      <c r="D360" s="252"/>
      <c r="E360" s="253">
        <v>12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241</v>
      </c>
      <c r="AH360" s="210">
        <v>1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32">
        <v>60</v>
      </c>
      <c r="B361" s="233" t="s">
        <v>455</v>
      </c>
      <c r="C361" s="243" t="s">
        <v>456</v>
      </c>
      <c r="D361" s="234" t="s">
        <v>258</v>
      </c>
      <c r="E361" s="235">
        <v>0.72</v>
      </c>
      <c r="F361" s="236"/>
      <c r="G361" s="237">
        <f>ROUND(E361*F361,2)</f>
        <v>0</v>
      </c>
      <c r="H361" s="236"/>
      <c r="I361" s="237">
        <f>ROUND(E361*H361,2)</f>
        <v>0</v>
      </c>
      <c r="J361" s="236"/>
      <c r="K361" s="237">
        <f>ROUND(E361*J361,2)</f>
        <v>0</v>
      </c>
      <c r="L361" s="237">
        <v>21</v>
      </c>
      <c r="M361" s="237">
        <f>G361*(1+L361/100)</f>
        <v>0</v>
      </c>
      <c r="N361" s="235">
        <v>2.5249999999999999</v>
      </c>
      <c r="O361" s="235">
        <f>ROUND(E361*N361,2)</f>
        <v>1.82</v>
      </c>
      <c r="P361" s="235">
        <v>0</v>
      </c>
      <c r="Q361" s="235">
        <f>ROUND(E361*P361,2)</f>
        <v>0</v>
      </c>
      <c r="R361" s="237" t="s">
        <v>239</v>
      </c>
      <c r="S361" s="237" t="s">
        <v>134</v>
      </c>
      <c r="T361" s="238" t="s">
        <v>134</v>
      </c>
      <c r="U361" s="220">
        <v>1.44</v>
      </c>
      <c r="V361" s="220">
        <f>ROUND(E361*U361,2)</f>
        <v>1.04</v>
      </c>
      <c r="W361" s="220"/>
      <c r="X361" s="220" t="s">
        <v>221</v>
      </c>
      <c r="Y361" s="220" t="s">
        <v>137</v>
      </c>
      <c r="Z361" s="210"/>
      <c r="AA361" s="210"/>
      <c r="AB361" s="210"/>
      <c r="AC361" s="210"/>
      <c r="AD361" s="210"/>
      <c r="AE361" s="210"/>
      <c r="AF361" s="210"/>
      <c r="AG361" s="210" t="s">
        <v>222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17"/>
      <c r="B362" s="218"/>
      <c r="C362" s="262" t="s">
        <v>457</v>
      </c>
      <c r="D362" s="254"/>
      <c r="E362" s="254"/>
      <c r="F362" s="254"/>
      <c r="G362" s="254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224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63" t="s">
        <v>458</v>
      </c>
      <c r="D363" s="250"/>
      <c r="E363" s="251">
        <v>0.72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241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4" t="s">
        <v>242</v>
      </c>
      <c r="D364" s="252"/>
      <c r="E364" s="253">
        <v>0.72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241</v>
      </c>
      <c r="AH364" s="210">
        <v>1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2">
        <v>61</v>
      </c>
      <c r="B365" s="233" t="s">
        <v>459</v>
      </c>
      <c r="C365" s="243" t="s">
        <v>460</v>
      </c>
      <c r="D365" s="234" t="s">
        <v>248</v>
      </c>
      <c r="E365" s="235">
        <v>4</v>
      </c>
      <c r="F365" s="236"/>
      <c r="G365" s="237">
        <f>ROUND(E365*F365,2)</f>
        <v>0</v>
      </c>
      <c r="H365" s="236"/>
      <c r="I365" s="237">
        <f>ROUND(E365*H365,2)</f>
        <v>0</v>
      </c>
      <c r="J365" s="236"/>
      <c r="K365" s="237">
        <f>ROUND(E365*J365,2)</f>
        <v>0</v>
      </c>
      <c r="L365" s="237">
        <v>21</v>
      </c>
      <c r="M365" s="237">
        <f>G365*(1+L365/100)</f>
        <v>0</v>
      </c>
      <c r="N365" s="235">
        <v>0</v>
      </c>
      <c r="O365" s="235">
        <f>ROUND(E365*N365,2)</f>
        <v>0</v>
      </c>
      <c r="P365" s="235">
        <v>0</v>
      </c>
      <c r="Q365" s="235">
        <f>ROUND(E365*P365,2)</f>
        <v>0</v>
      </c>
      <c r="R365" s="237"/>
      <c r="S365" s="237" t="s">
        <v>134</v>
      </c>
      <c r="T365" s="238" t="s">
        <v>134</v>
      </c>
      <c r="U365" s="220">
        <v>0.28000000000000003</v>
      </c>
      <c r="V365" s="220">
        <f>ROUND(E365*U365,2)</f>
        <v>1.1200000000000001</v>
      </c>
      <c r="W365" s="220"/>
      <c r="X365" s="220" t="s">
        <v>221</v>
      </c>
      <c r="Y365" s="220" t="s">
        <v>137</v>
      </c>
      <c r="Z365" s="210"/>
      <c r="AA365" s="210"/>
      <c r="AB365" s="210"/>
      <c r="AC365" s="210"/>
      <c r="AD365" s="210"/>
      <c r="AE365" s="210"/>
      <c r="AF365" s="210"/>
      <c r="AG365" s="210" t="s">
        <v>222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63" t="s">
        <v>461</v>
      </c>
      <c r="D366" s="250"/>
      <c r="E366" s="251">
        <v>4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241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32">
        <v>62</v>
      </c>
      <c r="B367" s="233" t="s">
        <v>462</v>
      </c>
      <c r="C367" s="243" t="s">
        <v>463</v>
      </c>
      <c r="D367" s="234" t="s">
        <v>427</v>
      </c>
      <c r="E367" s="235">
        <v>4.78904</v>
      </c>
      <c r="F367" s="236"/>
      <c r="G367" s="237">
        <f>ROUND(E367*F367,2)</f>
        <v>0</v>
      </c>
      <c r="H367" s="236"/>
      <c r="I367" s="237">
        <f>ROUND(E367*H367,2)</f>
        <v>0</v>
      </c>
      <c r="J367" s="236"/>
      <c r="K367" s="237">
        <f>ROUND(E367*J367,2)</f>
        <v>0</v>
      </c>
      <c r="L367" s="237">
        <v>21</v>
      </c>
      <c r="M367" s="237">
        <f>G367*(1+L367/100)</f>
        <v>0</v>
      </c>
      <c r="N367" s="235">
        <v>0</v>
      </c>
      <c r="O367" s="235">
        <f>ROUND(E367*N367,2)</f>
        <v>0</v>
      </c>
      <c r="P367" s="235">
        <v>0</v>
      </c>
      <c r="Q367" s="235">
        <f>ROUND(E367*P367,2)</f>
        <v>0</v>
      </c>
      <c r="R367" s="237" t="s">
        <v>239</v>
      </c>
      <c r="S367" s="237" t="s">
        <v>134</v>
      </c>
      <c r="T367" s="238" t="s">
        <v>134</v>
      </c>
      <c r="U367" s="220">
        <v>0.78</v>
      </c>
      <c r="V367" s="220">
        <f>ROUND(E367*U367,2)</f>
        <v>3.74</v>
      </c>
      <c r="W367" s="220"/>
      <c r="X367" s="220" t="s">
        <v>221</v>
      </c>
      <c r="Y367" s="220" t="s">
        <v>137</v>
      </c>
      <c r="Z367" s="210"/>
      <c r="AA367" s="210"/>
      <c r="AB367" s="210"/>
      <c r="AC367" s="210"/>
      <c r="AD367" s="210"/>
      <c r="AE367" s="210"/>
      <c r="AF367" s="210"/>
      <c r="AG367" s="210" t="s">
        <v>464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62" t="s">
        <v>465</v>
      </c>
      <c r="D368" s="254"/>
      <c r="E368" s="254"/>
      <c r="F368" s="254"/>
      <c r="G368" s="254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224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63" t="s">
        <v>466</v>
      </c>
      <c r="D369" s="250"/>
      <c r="E369" s="251">
        <v>2.2559999999999998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241</v>
      </c>
      <c r="AH369" s="210">
        <v>6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63" t="s">
        <v>467</v>
      </c>
      <c r="D370" s="250"/>
      <c r="E370" s="251">
        <v>1.8180000000000001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241</v>
      </c>
      <c r="AH370" s="210">
        <v>6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63" t="s">
        <v>468</v>
      </c>
      <c r="D371" s="250"/>
      <c r="E371" s="251">
        <v>0.71504000000000001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241</v>
      </c>
      <c r="AH371" s="210">
        <v>6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ht="22.5" outlineLevel="1" x14ac:dyDescent="0.2">
      <c r="A372" s="232">
        <v>63</v>
      </c>
      <c r="B372" s="233" t="s">
        <v>469</v>
      </c>
      <c r="C372" s="243" t="s">
        <v>470</v>
      </c>
      <c r="D372" s="234" t="s">
        <v>227</v>
      </c>
      <c r="E372" s="235">
        <v>13.2</v>
      </c>
      <c r="F372" s="236"/>
      <c r="G372" s="237">
        <f>ROUND(E372*F372,2)</f>
        <v>0</v>
      </c>
      <c r="H372" s="236"/>
      <c r="I372" s="237">
        <f>ROUND(E372*H372,2)</f>
        <v>0</v>
      </c>
      <c r="J372" s="236"/>
      <c r="K372" s="237">
        <f>ROUND(E372*J372,2)</f>
        <v>0</v>
      </c>
      <c r="L372" s="237">
        <v>21</v>
      </c>
      <c r="M372" s="237">
        <f>G372*(1+L372/100)</f>
        <v>0</v>
      </c>
      <c r="N372" s="235">
        <v>5.4170000000000003E-2</v>
      </c>
      <c r="O372" s="235">
        <f>ROUND(E372*N372,2)</f>
        <v>0.72</v>
      </c>
      <c r="P372" s="235">
        <v>0</v>
      </c>
      <c r="Q372" s="235">
        <f>ROUND(E372*P372,2)</f>
        <v>0</v>
      </c>
      <c r="R372" s="237" t="s">
        <v>371</v>
      </c>
      <c r="S372" s="237" t="s">
        <v>134</v>
      </c>
      <c r="T372" s="238" t="s">
        <v>134</v>
      </c>
      <c r="U372" s="220">
        <v>0</v>
      </c>
      <c r="V372" s="220">
        <f>ROUND(E372*U372,2)</f>
        <v>0</v>
      </c>
      <c r="W372" s="220"/>
      <c r="X372" s="220" t="s">
        <v>372</v>
      </c>
      <c r="Y372" s="220" t="s">
        <v>137</v>
      </c>
      <c r="Z372" s="210"/>
      <c r="AA372" s="210"/>
      <c r="AB372" s="210"/>
      <c r="AC372" s="210"/>
      <c r="AD372" s="210"/>
      <c r="AE372" s="210"/>
      <c r="AF372" s="210"/>
      <c r="AG372" s="210" t="s">
        <v>373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17"/>
      <c r="B373" s="218"/>
      <c r="C373" s="263" t="s">
        <v>454</v>
      </c>
      <c r="D373" s="250"/>
      <c r="E373" s="251">
        <v>12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241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64" t="s">
        <v>242</v>
      </c>
      <c r="D374" s="252"/>
      <c r="E374" s="253">
        <v>12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241</v>
      </c>
      <c r="AH374" s="210">
        <v>1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63" t="s">
        <v>471</v>
      </c>
      <c r="D375" s="250"/>
      <c r="E375" s="251">
        <v>1.2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241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64" t="s">
        <v>242</v>
      </c>
      <c r="D376" s="252"/>
      <c r="E376" s="253">
        <v>1.2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241</v>
      </c>
      <c r="AH376" s="210">
        <v>1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x14ac:dyDescent="0.2">
      <c r="A377" s="225" t="s">
        <v>129</v>
      </c>
      <c r="B377" s="226" t="s">
        <v>87</v>
      </c>
      <c r="C377" s="242" t="s">
        <v>88</v>
      </c>
      <c r="D377" s="227"/>
      <c r="E377" s="228"/>
      <c r="F377" s="229"/>
      <c r="G377" s="229">
        <f>SUMIF(AG378:AG380,"&lt;&gt;NOR",G378:G380)</f>
        <v>0</v>
      </c>
      <c r="H377" s="229"/>
      <c r="I377" s="229">
        <f>SUM(I378:I380)</f>
        <v>0</v>
      </c>
      <c r="J377" s="229"/>
      <c r="K377" s="229">
        <f>SUM(K378:K380)</f>
        <v>0</v>
      </c>
      <c r="L377" s="229"/>
      <c r="M377" s="229">
        <f>SUM(M378:M380)</f>
        <v>0</v>
      </c>
      <c r="N377" s="228"/>
      <c r="O377" s="228">
        <f>SUM(O378:O380)</f>
        <v>0</v>
      </c>
      <c r="P377" s="228"/>
      <c r="Q377" s="228">
        <f>SUM(Q378:Q380)</f>
        <v>0</v>
      </c>
      <c r="R377" s="229"/>
      <c r="S377" s="229"/>
      <c r="T377" s="230"/>
      <c r="U377" s="224"/>
      <c r="V377" s="224">
        <f>SUM(V378:V380)</f>
        <v>4.97</v>
      </c>
      <c r="W377" s="224"/>
      <c r="X377" s="224"/>
      <c r="Y377" s="224"/>
      <c r="AG377" t="s">
        <v>130</v>
      </c>
    </row>
    <row r="378" spans="1:60" ht="56.25" outlineLevel="1" x14ac:dyDescent="0.2">
      <c r="A378" s="232">
        <v>64</v>
      </c>
      <c r="B378" s="233" t="s">
        <v>472</v>
      </c>
      <c r="C378" s="243" t="s">
        <v>473</v>
      </c>
      <c r="D378" s="234" t="s">
        <v>219</v>
      </c>
      <c r="E378" s="235">
        <v>16.032399999999999</v>
      </c>
      <c r="F378" s="236"/>
      <c r="G378" s="237">
        <f>ROUND(E378*F378,2)</f>
        <v>0</v>
      </c>
      <c r="H378" s="236"/>
      <c r="I378" s="237">
        <f>ROUND(E378*H378,2)</f>
        <v>0</v>
      </c>
      <c r="J378" s="236"/>
      <c r="K378" s="237">
        <f>ROUND(E378*J378,2)</f>
        <v>0</v>
      </c>
      <c r="L378" s="237">
        <v>21</v>
      </c>
      <c r="M378" s="237">
        <f>G378*(1+L378/100)</f>
        <v>0</v>
      </c>
      <c r="N378" s="235">
        <v>4.0000000000000003E-5</v>
      </c>
      <c r="O378" s="235">
        <f>ROUND(E378*N378,2)</f>
        <v>0</v>
      </c>
      <c r="P378" s="235">
        <v>0</v>
      </c>
      <c r="Q378" s="235">
        <f>ROUND(E378*P378,2)</f>
        <v>0</v>
      </c>
      <c r="R378" s="237" t="s">
        <v>474</v>
      </c>
      <c r="S378" s="237" t="s">
        <v>134</v>
      </c>
      <c r="T378" s="238" t="s">
        <v>134</v>
      </c>
      <c r="U378" s="220">
        <v>0.31</v>
      </c>
      <c r="V378" s="220">
        <f>ROUND(E378*U378,2)</f>
        <v>4.97</v>
      </c>
      <c r="W378" s="220"/>
      <c r="X378" s="220" t="s">
        <v>221</v>
      </c>
      <c r="Y378" s="220" t="s">
        <v>137</v>
      </c>
      <c r="Z378" s="210"/>
      <c r="AA378" s="210"/>
      <c r="AB378" s="210"/>
      <c r="AC378" s="210"/>
      <c r="AD378" s="210"/>
      <c r="AE378" s="210"/>
      <c r="AF378" s="210"/>
      <c r="AG378" s="210" t="s">
        <v>222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63" t="s">
        <v>475</v>
      </c>
      <c r="D379" s="250"/>
      <c r="E379" s="251">
        <v>16.032399999999999</v>
      </c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241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64" t="s">
        <v>242</v>
      </c>
      <c r="D380" s="252"/>
      <c r="E380" s="253">
        <v>16.032399999999999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241</v>
      </c>
      <c r="AH380" s="210">
        <v>1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25" t="s">
        <v>129</v>
      </c>
      <c r="B381" s="226" t="s">
        <v>89</v>
      </c>
      <c r="C381" s="242" t="s">
        <v>90</v>
      </c>
      <c r="D381" s="227"/>
      <c r="E381" s="228"/>
      <c r="F381" s="229"/>
      <c r="G381" s="229">
        <f>SUMIF(AG382:AG414,"&lt;&gt;NOR",G382:G414)</f>
        <v>0</v>
      </c>
      <c r="H381" s="229"/>
      <c r="I381" s="229">
        <f>SUM(I382:I414)</f>
        <v>0</v>
      </c>
      <c r="J381" s="229"/>
      <c r="K381" s="229">
        <f>SUM(K382:K414)</f>
        <v>0</v>
      </c>
      <c r="L381" s="229"/>
      <c r="M381" s="229">
        <f>SUM(M382:M414)</f>
        <v>0</v>
      </c>
      <c r="N381" s="228"/>
      <c r="O381" s="228">
        <f>SUM(O382:O414)</f>
        <v>0</v>
      </c>
      <c r="P381" s="228"/>
      <c r="Q381" s="228">
        <f>SUM(Q382:Q414)</f>
        <v>0</v>
      </c>
      <c r="R381" s="229"/>
      <c r="S381" s="229"/>
      <c r="T381" s="230"/>
      <c r="U381" s="224"/>
      <c r="V381" s="224">
        <f>SUM(V382:V414)</f>
        <v>60.66</v>
      </c>
      <c r="W381" s="224"/>
      <c r="X381" s="224"/>
      <c r="Y381" s="224"/>
      <c r="AG381" t="s">
        <v>130</v>
      </c>
    </row>
    <row r="382" spans="1:60" ht="22.5" outlineLevel="1" x14ac:dyDescent="0.2">
      <c r="A382" s="232">
        <v>65</v>
      </c>
      <c r="B382" s="233" t="s">
        <v>476</v>
      </c>
      <c r="C382" s="243" t="s">
        <v>477</v>
      </c>
      <c r="D382" s="234" t="s">
        <v>427</v>
      </c>
      <c r="E382" s="235">
        <v>80.880510000000001</v>
      </c>
      <c r="F382" s="236"/>
      <c r="G382" s="237">
        <f>ROUND(E382*F382,2)</f>
        <v>0</v>
      </c>
      <c r="H382" s="236"/>
      <c r="I382" s="237">
        <f>ROUND(E382*H382,2)</f>
        <v>0</v>
      </c>
      <c r="J382" s="236"/>
      <c r="K382" s="237">
        <f>ROUND(E382*J382,2)</f>
        <v>0</v>
      </c>
      <c r="L382" s="237">
        <v>21</v>
      </c>
      <c r="M382" s="237">
        <f>G382*(1+L382/100)</f>
        <v>0</v>
      </c>
      <c r="N382" s="235">
        <v>0</v>
      </c>
      <c r="O382" s="235">
        <f>ROUND(E382*N382,2)</f>
        <v>0</v>
      </c>
      <c r="P382" s="235">
        <v>0</v>
      </c>
      <c r="Q382" s="235">
        <f>ROUND(E382*P382,2)</f>
        <v>0</v>
      </c>
      <c r="R382" s="237" t="s">
        <v>474</v>
      </c>
      <c r="S382" s="237" t="s">
        <v>134</v>
      </c>
      <c r="T382" s="238" t="s">
        <v>134</v>
      </c>
      <c r="U382" s="220">
        <v>0.75</v>
      </c>
      <c r="V382" s="220">
        <f>ROUND(E382*U382,2)</f>
        <v>60.66</v>
      </c>
      <c r="W382" s="220"/>
      <c r="X382" s="220" t="s">
        <v>221</v>
      </c>
      <c r="Y382" s="220" t="s">
        <v>137</v>
      </c>
      <c r="Z382" s="210"/>
      <c r="AA382" s="210"/>
      <c r="AB382" s="210"/>
      <c r="AC382" s="210"/>
      <c r="AD382" s="210"/>
      <c r="AE382" s="210"/>
      <c r="AF382" s="210"/>
      <c r="AG382" s="210" t="s">
        <v>222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2.5" outlineLevel="2" x14ac:dyDescent="0.2">
      <c r="A383" s="217"/>
      <c r="B383" s="218"/>
      <c r="C383" s="262" t="s">
        <v>478</v>
      </c>
      <c r="D383" s="254"/>
      <c r="E383" s="254"/>
      <c r="F383" s="254"/>
      <c r="G383" s="254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224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40" t="str">
        <f>C383</f>
        <v>Přesun hmot pro budovy občanské výstavby (JKSO 801), budovy pro bydlení (JKSO 803) budovy pro výrobu a služby (JKSO 812), s nosnou svislou konstrukcí z bloků</v>
      </c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63" t="s">
        <v>479</v>
      </c>
      <c r="D384" s="250"/>
      <c r="E384" s="251">
        <v>6.44963</v>
      </c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241</v>
      </c>
      <c r="AH384" s="210">
        <v>6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63" t="s">
        <v>480</v>
      </c>
      <c r="D385" s="250"/>
      <c r="E385" s="251">
        <v>2.0799999999999998E-3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241</v>
      </c>
      <c r="AH385" s="210">
        <v>6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64" t="s">
        <v>242</v>
      </c>
      <c r="D386" s="252"/>
      <c r="E386" s="253">
        <v>6.4516999999999998</v>
      </c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241</v>
      </c>
      <c r="AH386" s="210">
        <v>1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63" t="s">
        <v>481</v>
      </c>
      <c r="D387" s="250"/>
      <c r="E387" s="251">
        <v>2.1399999999999999E-2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241</v>
      </c>
      <c r="AH387" s="210">
        <v>6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63" t="s">
        <v>482</v>
      </c>
      <c r="D388" s="250"/>
      <c r="E388" s="251">
        <v>4.956E-2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241</v>
      </c>
      <c r="AH388" s="210">
        <v>6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63" t="s">
        <v>483</v>
      </c>
      <c r="D389" s="250"/>
      <c r="E389" s="251">
        <v>2.82E-3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241</v>
      </c>
      <c r="AH389" s="210">
        <v>6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64" t="s">
        <v>242</v>
      </c>
      <c r="D390" s="252"/>
      <c r="E390" s="253">
        <v>7.3779999999999998E-2</v>
      </c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241</v>
      </c>
      <c r="AH390" s="210">
        <v>1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63" t="s">
        <v>484</v>
      </c>
      <c r="D391" s="250"/>
      <c r="E391" s="251">
        <v>3.7462499999999999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241</v>
      </c>
      <c r="AH391" s="210">
        <v>6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63" t="s">
        <v>485</v>
      </c>
      <c r="D392" s="250"/>
      <c r="E392" s="251">
        <v>5.6899999999999997E-3</v>
      </c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241</v>
      </c>
      <c r="AH392" s="210">
        <v>6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63" t="s">
        <v>486</v>
      </c>
      <c r="D393" s="250"/>
      <c r="E393" s="251">
        <v>34.373010000000001</v>
      </c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241</v>
      </c>
      <c r="AH393" s="210">
        <v>6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63" t="s">
        <v>487</v>
      </c>
      <c r="D394" s="250"/>
      <c r="E394" s="251">
        <v>2.7140000000000001E-2</v>
      </c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241</v>
      </c>
      <c r="AH394" s="210">
        <v>6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63" t="s">
        <v>488</v>
      </c>
      <c r="D395" s="250"/>
      <c r="E395" s="251">
        <v>2E-3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241</v>
      </c>
      <c r="AH395" s="210">
        <v>6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63" t="s">
        <v>489</v>
      </c>
      <c r="D396" s="250"/>
      <c r="E396" s="251">
        <v>2.0879999999999999E-2</v>
      </c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241</v>
      </c>
      <c r="AH396" s="210">
        <v>6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64" t="s">
        <v>242</v>
      </c>
      <c r="D397" s="252"/>
      <c r="E397" s="253">
        <v>38.174970000000002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241</v>
      </c>
      <c r="AH397" s="210">
        <v>1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63" t="s">
        <v>490</v>
      </c>
      <c r="D398" s="250"/>
      <c r="E398" s="251">
        <v>6.4729999999999996E-2</v>
      </c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241</v>
      </c>
      <c r="AH398" s="210">
        <v>6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63" t="s">
        <v>491</v>
      </c>
      <c r="D399" s="250"/>
      <c r="E399" s="251">
        <v>3.2000000000000002E-3</v>
      </c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241</v>
      </c>
      <c r="AH399" s="210">
        <v>6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63" t="s">
        <v>492</v>
      </c>
      <c r="D400" s="250"/>
      <c r="E400" s="251">
        <v>4.0000000000000003E-5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241</v>
      </c>
      <c r="AH400" s="210">
        <v>6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63" t="s">
        <v>493</v>
      </c>
      <c r="D401" s="250"/>
      <c r="E401" s="251">
        <v>1.4400000000000001E-3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241</v>
      </c>
      <c r="AH401" s="210">
        <v>6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63" t="s">
        <v>494</v>
      </c>
      <c r="D402" s="250"/>
      <c r="E402" s="251">
        <v>0.3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241</v>
      </c>
      <c r="AH402" s="210">
        <v>6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63" t="s">
        <v>495</v>
      </c>
      <c r="D403" s="250"/>
      <c r="E403" s="251">
        <v>0.2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241</v>
      </c>
      <c r="AH403" s="210">
        <v>6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63" t="s">
        <v>496</v>
      </c>
      <c r="D404" s="250"/>
      <c r="E404" s="251">
        <v>1.5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241</v>
      </c>
      <c r="AH404" s="210">
        <v>6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63" t="s">
        <v>497</v>
      </c>
      <c r="D405" s="250"/>
      <c r="E405" s="251">
        <v>0.25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241</v>
      </c>
      <c r="AH405" s="210">
        <v>6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63" t="s">
        <v>498</v>
      </c>
      <c r="D406" s="250"/>
      <c r="E406" s="251">
        <v>1.55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241</v>
      </c>
      <c r="AH406" s="210">
        <v>6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63" t="s">
        <v>499</v>
      </c>
      <c r="D407" s="250"/>
      <c r="E407" s="251">
        <v>0.8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241</v>
      </c>
      <c r="AH407" s="210">
        <v>6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63" t="s">
        <v>500</v>
      </c>
      <c r="D408" s="250"/>
      <c r="E408" s="251">
        <v>0.5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241</v>
      </c>
      <c r="AH408" s="210">
        <v>6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63" t="s">
        <v>501</v>
      </c>
      <c r="D409" s="250"/>
      <c r="E409" s="251">
        <v>0.25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241</v>
      </c>
      <c r="AH409" s="210">
        <v>6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63" t="s">
        <v>502</v>
      </c>
      <c r="D410" s="250"/>
      <c r="E410" s="251">
        <v>0.65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241</v>
      </c>
      <c r="AH410" s="210">
        <v>6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63" t="s">
        <v>503</v>
      </c>
      <c r="D411" s="250"/>
      <c r="E411" s="251">
        <v>30.11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241</v>
      </c>
      <c r="AH411" s="210">
        <v>6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64" t="s">
        <v>242</v>
      </c>
      <c r="D412" s="252"/>
      <c r="E412" s="253">
        <v>36.179409999999997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241</v>
      </c>
      <c r="AH412" s="210">
        <v>1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63" t="s">
        <v>504</v>
      </c>
      <c r="D413" s="250"/>
      <c r="E413" s="251">
        <v>6.4000000000000005E-4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241</v>
      </c>
      <c r="AH413" s="210">
        <v>6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64" t="s">
        <v>242</v>
      </c>
      <c r="D414" s="252"/>
      <c r="E414" s="253">
        <v>6.4000000000000005E-4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241</v>
      </c>
      <c r="AH414" s="210">
        <v>1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x14ac:dyDescent="0.2">
      <c r="A415" s="225" t="s">
        <v>129</v>
      </c>
      <c r="B415" s="226" t="s">
        <v>91</v>
      </c>
      <c r="C415" s="242" t="s">
        <v>92</v>
      </c>
      <c r="D415" s="227"/>
      <c r="E415" s="228"/>
      <c r="F415" s="229"/>
      <c r="G415" s="229">
        <f>SUMIF(AG416:AG515,"&lt;&gt;NOR",G416:G515)</f>
        <v>0</v>
      </c>
      <c r="H415" s="229"/>
      <c r="I415" s="229">
        <f>SUM(I416:I515)</f>
        <v>0</v>
      </c>
      <c r="J415" s="229"/>
      <c r="K415" s="229">
        <f>SUM(K416:K515)</f>
        <v>0</v>
      </c>
      <c r="L415" s="229"/>
      <c r="M415" s="229">
        <f>SUM(M416:M515)</f>
        <v>0</v>
      </c>
      <c r="N415" s="228"/>
      <c r="O415" s="228">
        <f>SUM(O416:O515)</f>
        <v>36.17</v>
      </c>
      <c r="P415" s="228"/>
      <c r="Q415" s="228">
        <f>SUM(Q416:Q515)</f>
        <v>0</v>
      </c>
      <c r="R415" s="229"/>
      <c r="S415" s="229"/>
      <c r="T415" s="230"/>
      <c r="U415" s="224"/>
      <c r="V415" s="224">
        <f>SUM(V416:V515)</f>
        <v>37.929999999999986</v>
      </c>
      <c r="W415" s="224"/>
      <c r="X415" s="224"/>
      <c r="Y415" s="224"/>
      <c r="AG415" t="s">
        <v>130</v>
      </c>
    </row>
    <row r="416" spans="1:60" ht="33.75" outlineLevel="1" x14ac:dyDescent="0.2">
      <c r="A416" s="232">
        <v>66</v>
      </c>
      <c r="B416" s="233" t="s">
        <v>505</v>
      </c>
      <c r="C416" s="243" t="s">
        <v>506</v>
      </c>
      <c r="D416" s="234" t="s">
        <v>248</v>
      </c>
      <c r="E416" s="235">
        <v>65.384</v>
      </c>
      <c r="F416" s="236"/>
      <c r="G416" s="237">
        <f>ROUND(E416*F416,2)</f>
        <v>0</v>
      </c>
      <c r="H416" s="236"/>
      <c r="I416" s="237">
        <f>ROUND(E416*H416,2)</f>
        <v>0</v>
      </c>
      <c r="J416" s="236"/>
      <c r="K416" s="237">
        <f>ROUND(E416*J416,2)</f>
        <v>0</v>
      </c>
      <c r="L416" s="237">
        <v>21</v>
      </c>
      <c r="M416" s="237">
        <f>G416*(1+L416/100)</f>
        <v>0</v>
      </c>
      <c r="N416" s="235">
        <v>9.8999999999999999E-4</v>
      </c>
      <c r="O416" s="235">
        <f>ROUND(E416*N416,2)</f>
        <v>0.06</v>
      </c>
      <c r="P416" s="235">
        <v>0</v>
      </c>
      <c r="Q416" s="235">
        <f>ROUND(E416*P416,2)</f>
        <v>0</v>
      </c>
      <c r="R416" s="237" t="s">
        <v>91</v>
      </c>
      <c r="S416" s="237" t="s">
        <v>134</v>
      </c>
      <c r="T416" s="238" t="s">
        <v>134</v>
      </c>
      <c r="U416" s="220">
        <v>0.31</v>
      </c>
      <c r="V416" s="220">
        <f>ROUND(E416*U416,2)</f>
        <v>20.27</v>
      </c>
      <c r="W416" s="220"/>
      <c r="X416" s="220" t="s">
        <v>221</v>
      </c>
      <c r="Y416" s="220" t="s">
        <v>137</v>
      </c>
      <c r="Z416" s="210"/>
      <c r="AA416" s="210"/>
      <c r="AB416" s="210"/>
      <c r="AC416" s="210"/>
      <c r="AD416" s="210"/>
      <c r="AE416" s="210"/>
      <c r="AF416" s="210"/>
      <c r="AG416" s="210" t="s">
        <v>222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44" t="s">
        <v>507</v>
      </c>
      <c r="D417" s="239"/>
      <c r="E417" s="239"/>
      <c r="F417" s="239"/>
      <c r="G417" s="239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139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">
      <c r="A418" s="217"/>
      <c r="B418" s="218"/>
      <c r="C418" s="263" t="s">
        <v>508</v>
      </c>
      <c r="D418" s="250"/>
      <c r="E418" s="251"/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241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63" t="s">
        <v>509</v>
      </c>
      <c r="D419" s="250"/>
      <c r="E419" s="251">
        <v>11.96</v>
      </c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241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63" t="s">
        <v>510</v>
      </c>
      <c r="D420" s="250"/>
      <c r="E420" s="251">
        <v>16.760000000000002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241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64" t="s">
        <v>242</v>
      </c>
      <c r="D421" s="252"/>
      <c r="E421" s="253">
        <v>28.72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241</v>
      </c>
      <c r="AH421" s="210">
        <v>1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63" t="s">
        <v>511</v>
      </c>
      <c r="D422" s="250"/>
      <c r="E422" s="251">
        <v>7.96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241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63" t="s">
        <v>512</v>
      </c>
      <c r="D423" s="250"/>
      <c r="E423" s="251">
        <v>12.76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241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64" t="s">
        <v>242</v>
      </c>
      <c r="D424" s="252"/>
      <c r="E424" s="253">
        <v>20.72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241</v>
      </c>
      <c r="AH424" s="210">
        <v>1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63" t="s">
        <v>513</v>
      </c>
      <c r="D425" s="250"/>
      <c r="E425" s="251">
        <v>4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241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63" t="s">
        <v>514</v>
      </c>
      <c r="D426" s="250"/>
      <c r="E426" s="251">
        <v>2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241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64" t="s">
        <v>242</v>
      </c>
      <c r="D427" s="252"/>
      <c r="E427" s="253">
        <v>6</v>
      </c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241</v>
      </c>
      <c r="AH427" s="210">
        <v>1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63" t="s">
        <v>515</v>
      </c>
      <c r="D428" s="250"/>
      <c r="E428" s="251">
        <v>4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241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64" t="s">
        <v>242</v>
      </c>
      <c r="D429" s="252"/>
      <c r="E429" s="253">
        <v>4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241</v>
      </c>
      <c r="AH429" s="210">
        <v>1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63" t="s">
        <v>516</v>
      </c>
      <c r="D430" s="250"/>
      <c r="E430" s="251">
        <v>5.944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241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64" t="s">
        <v>242</v>
      </c>
      <c r="D431" s="252"/>
      <c r="E431" s="253">
        <v>5.944</v>
      </c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241</v>
      </c>
      <c r="AH431" s="210">
        <v>1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32">
        <v>67</v>
      </c>
      <c r="B432" s="233" t="s">
        <v>517</v>
      </c>
      <c r="C432" s="243" t="s">
        <v>518</v>
      </c>
      <c r="D432" s="234" t="s">
        <v>227</v>
      </c>
      <c r="E432" s="235">
        <v>16</v>
      </c>
      <c r="F432" s="236"/>
      <c r="G432" s="237">
        <f>ROUND(E432*F432,2)</f>
        <v>0</v>
      </c>
      <c r="H432" s="236"/>
      <c r="I432" s="237">
        <f>ROUND(E432*H432,2)</f>
        <v>0</v>
      </c>
      <c r="J432" s="236"/>
      <c r="K432" s="237">
        <f>ROUND(E432*J432,2)</f>
        <v>0</v>
      </c>
      <c r="L432" s="237">
        <v>21</v>
      </c>
      <c r="M432" s="237">
        <f>G432*(1+L432/100)</f>
        <v>0</v>
      </c>
      <c r="N432" s="235">
        <v>2.0000000000000001E-4</v>
      </c>
      <c r="O432" s="235">
        <f>ROUND(E432*N432,2)</f>
        <v>0</v>
      </c>
      <c r="P432" s="235">
        <v>0</v>
      </c>
      <c r="Q432" s="235">
        <f>ROUND(E432*P432,2)</f>
        <v>0</v>
      </c>
      <c r="R432" s="237" t="s">
        <v>91</v>
      </c>
      <c r="S432" s="237" t="s">
        <v>134</v>
      </c>
      <c r="T432" s="238" t="s">
        <v>134</v>
      </c>
      <c r="U432" s="220">
        <v>0.24</v>
      </c>
      <c r="V432" s="220">
        <f>ROUND(E432*U432,2)</f>
        <v>3.84</v>
      </c>
      <c r="W432" s="220"/>
      <c r="X432" s="220" t="s">
        <v>221</v>
      </c>
      <c r="Y432" s="220" t="s">
        <v>137</v>
      </c>
      <c r="Z432" s="210"/>
      <c r="AA432" s="210"/>
      <c r="AB432" s="210"/>
      <c r="AC432" s="210"/>
      <c r="AD432" s="210"/>
      <c r="AE432" s="210"/>
      <c r="AF432" s="210"/>
      <c r="AG432" s="210" t="s">
        <v>222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63" t="s">
        <v>519</v>
      </c>
      <c r="D433" s="250"/>
      <c r="E433" s="251">
        <v>8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241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63" t="s">
        <v>520</v>
      </c>
      <c r="D434" s="250"/>
      <c r="E434" s="251">
        <v>8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241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64" t="s">
        <v>242</v>
      </c>
      <c r="D435" s="252"/>
      <c r="E435" s="253">
        <v>16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241</v>
      </c>
      <c r="AH435" s="210">
        <v>1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32">
        <v>68</v>
      </c>
      <c r="B436" s="233" t="s">
        <v>521</v>
      </c>
      <c r="C436" s="243" t="s">
        <v>522</v>
      </c>
      <c r="D436" s="234" t="s">
        <v>227</v>
      </c>
      <c r="E436" s="235">
        <v>4</v>
      </c>
      <c r="F436" s="236"/>
      <c r="G436" s="237">
        <f>ROUND(E436*F436,2)</f>
        <v>0</v>
      </c>
      <c r="H436" s="236"/>
      <c r="I436" s="237">
        <f>ROUND(E436*H436,2)</f>
        <v>0</v>
      </c>
      <c r="J436" s="236"/>
      <c r="K436" s="237">
        <f>ROUND(E436*J436,2)</f>
        <v>0</v>
      </c>
      <c r="L436" s="237">
        <v>21</v>
      </c>
      <c r="M436" s="237">
        <f>G436*(1+L436/100)</f>
        <v>0</v>
      </c>
      <c r="N436" s="235">
        <v>1.0000000000000001E-5</v>
      </c>
      <c r="O436" s="235">
        <f>ROUND(E436*N436,2)</f>
        <v>0</v>
      </c>
      <c r="P436" s="235">
        <v>0</v>
      </c>
      <c r="Q436" s="235">
        <f>ROUND(E436*P436,2)</f>
        <v>0</v>
      </c>
      <c r="R436" s="237" t="s">
        <v>91</v>
      </c>
      <c r="S436" s="237" t="s">
        <v>134</v>
      </c>
      <c r="T436" s="238" t="s">
        <v>134</v>
      </c>
      <c r="U436" s="220">
        <v>0.03</v>
      </c>
      <c r="V436" s="220">
        <f>ROUND(E436*U436,2)</f>
        <v>0.12</v>
      </c>
      <c r="W436" s="220"/>
      <c r="X436" s="220" t="s">
        <v>221</v>
      </c>
      <c r="Y436" s="220" t="s">
        <v>137</v>
      </c>
      <c r="Z436" s="210"/>
      <c r="AA436" s="210"/>
      <c r="AB436" s="210"/>
      <c r="AC436" s="210"/>
      <c r="AD436" s="210"/>
      <c r="AE436" s="210"/>
      <c r="AF436" s="210"/>
      <c r="AG436" s="210" t="s">
        <v>222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63" t="s">
        <v>523</v>
      </c>
      <c r="D437" s="250"/>
      <c r="E437" s="251">
        <v>4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241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64" t="s">
        <v>242</v>
      </c>
      <c r="D438" s="252"/>
      <c r="E438" s="253">
        <v>4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241</v>
      </c>
      <c r="AH438" s="210">
        <v>1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32">
        <v>69</v>
      </c>
      <c r="B439" s="233" t="s">
        <v>524</v>
      </c>
      <c r="C439" s="243" t="s">
        <v>525</v>
      </c>
      <c r="D439" s="234" t="s">
        <v>227</v>
      </c>
      <c r="E439" s="235">
        <v>16</v>
      </c>
      <c r="F439" s="236"/>
      <c r="G439" s="237">
        <f>ROUND(E439*F439,2)</f>
        <v>0</v>
      </c>
      <c r="H439" s="236"/>
      <c r="I439" s="237">
        <f>ROUND(E439*H439,2)</f>
        <v>0</v>
      </c>
      <c r="J439" s="236"/>
      <c r="K439" s="237">
        <f>ROUND(E439*J439,2)</f>
        <v>0</v>
      </c>
      <c r="L439" s="237">
        <v>21</v>
      </c>
      <c r="M439" s="237">
        <f>G439*(1+L439/100)</f>
        <v>0</v>
      </c>
      <c r="N439" s="235">
        <v>9.0000000000000006E-5</v>
      </c>
      <c r="O439" s="235">
        <f>ROUND(E439*N439,2)</f>
        <v>0</v>
      </c>
      <c r="P439" s="235">
        <v>0</v>
      </c>
      <c r="Q439" s="235">
        <f>ROUND(E439*P439,2)</f>
        <v>0</v>
      </c>
      <c r="R439" s="237"/>
      <c r="S439" s="237" t="s">
        <v>134</v>
      </c>
      <c r="T439" s="238" t="s">
        <v>134</v>
      </c>
      <c r="U439" s="220">
        <v>0.45</v>
      </c>
      <c r="V439" s="220">
        <f>ROUND(E439*U439,2)</f>
        <v>7.2</v>
      </c>
      <c r="W439" s="220"/>
      <c r="X439" s="220" t="s">
        <v>221</v>
      </c>
      <c r="Y439" s="220" t="s">
        <v>137</v>
      </c>
      <c r="Z439" s="210"/>
      <c r="AA439" s="210"/>
      <c r="AB439" s="210"/>
      <c r="AC439" s="210"/>
      <c r="AD439" s="210"/>
      <c r="AE439" s="210"/>
      <c r="AF439" s="210"/>
      <c r="AG439" s="210" t="s">
        <v>222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">
      <c r="A440" s="217"/>
      <c r="B440" s="218"/>
      <c r="C440" s="263" t="s">
        <v>519</v>
      </c>
      <c r="D440" s="250"/>
      <c r="E440" s="251">
        <v>8</v>
      </c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20"/>
      <c r="Z440" s="210"/>
      <c r="AA440" s="210"/>
      <c r="AB440" s="210"/>
      <c r="AC440" s="210"/>
      <c r="AD440" s="210"/>
      <c r="AE440" s="210"/>
      <c r="AF440" s="210"/>
      <c r="AG440" s="210" t="s">
        <v>241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63" t="s">
        <v>520</v>
      </c>
      <c r="D441" s="250"/>
      <c r="E441" s="251">
        <v>8</v>
      </c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241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64" t="s">
        <v>242</v>
      </c>
      <c r="D442" s="252"/>
      <c r="E442" s="253">
        <v>16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241</v>
      </c>
      <c r="AH442" s="210">
        <v>1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32">
        <v>70</v>
      </c>
      <c r="B443" s="233" t="s">
        <v>526</v>
      </c>
      <c r="C443" s="243" t="s">
        <v>527</v>
      </c>
      <c r="D443" s="234" t="s">
        <v>528</v>
      </c>
      <c r="E443" s="235">
        <v>1</v>
      </c>
      <c r="F443" s="236"/>
      <c r="G443" s="237">
        <f>ROUND(E443*F443,2)</f>
        <v>0</v>
      </c>
      <c r="H443" s="236"/>
      <c r="I443" s="237">
        <f>ROUND(E443*H443,2)</f>
        <v>0</v>
      </c>
      <c r="J443" s="236"/>
      <c r="K443" s="237">
        <f>ROUND(E443*J443,2)</f>
        <v>0</v>
      </c>
      <c r="L443" s="237">
        <v>21</v>
      </c>
      <c r="M443" s="237">
        <f>G443*(1+L443/100)</f>
        <v>0</v>
      </c>
      <c r="N443" s="235">
        <v>0.3</v>
      </c>
      <c r="O443" s="235">
        <f>ROUND(E443*N443,2)</f>
        <v>0.3</v>
      </c>
      <c r="P443" s="235">
        <v>0</v>
      </c>
      <c r="Q443" s="235">
        <f>ROUND(E443*P443,2)</f>
        <v>0</v>
      </c>
      <c r="R443" s="237"/>
      <c r="S443" s="237" t="s">
        <v>529</v>
      </c>
      <c r="T443" s="238" t="s">
        <v>135</v>
      </c>
      <c r="U443" s="220">
        <v>0.65</v>
      </c>
      <c r="V443" s="220">
        <f>ROUND(E443*U443,2)</f>
        <v>0.65</v>
      </c>
      <c r="W443" s="220"/>
      <c r="X443" s="220" t="s">
        <v>221</v>
      </c>
      <c r="Y443" s="220" t="s">
        <v>137</v>
      </c>
      <c r="Z443" s="210"/>
      <c r="AA443" s="210"/>
      <c r="AB443" s="210"/>
      <c r="AC443" s="210"/>
      <c r="AD443" s="210"/>
      <c r="AE443" s="210"/>
      <c r="AF443" s="210"/>
      <c r="AG443" s="210" t="s">
        <v>222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44" t="s">
        <v>530</v>
      </c>
      <c r="D444" s="239"/>
      <c r="E444" s="239"/>
      <c r="F444" s="239"/>
      <c r="G444" s="239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139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40" t="str">
        <f>C444</f>
        <v>průchodba VN - 1 ks, průchodka NN - 10 ks, specifikace dle PD. Jedná se o kompletní dodávku a montáž.</v>
      </c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2">
        <v>71</v>
      </c>
      <c r="B445" s="233" t="s">
        <v>531</v>
      </c>
      <c r="C445" s="243" t="s">
        <v>532</v>
      </c>
      <c r="D445" s="234" t="s">
        <v>528</v>
      </c>
      <c r="E445" s="235">
        <v>1</v>
      </c>
      <c r="F445" s="236"/>
      <c r="G445" s="237">
        <f>ROUND(E445*F445,2)</f>
        <v>0</v>
      </c>
      <c r="H445" s="236"/>
      <c r="I445" s="237">
        <f>ROUND(E445*H445,2)</f>
        <v>0</v>
      </c>
      <c r="J445" s="236"/>
      <c r="K445" s="237">
        <f>ROUND(E445*J445,2)</f>
        <v>0</v>
      </c>
      <c r="L445" s="237">
        <v>21</v>
      </c>
      <c r="M445" s="237">
        <f>G445*(1+L445/100)</f>
        <v>0</v>
      </c>
      <c r="N445" s="235">
        <v>0.2</v>
      </c>
      <c r="O445" s="235">
        <f>ROUND(E445*N445,2)</f>
        <v>0.2</v>
      </c>
      <c r="P445" s="235">
        <v>0</v>
      </c>
      <c r="Q445" s="235">
        <f>ROUND(E445*P445,2)</f>
        <v>0</v>
      </c>
      <c r="R445" s="237"/>
      <c r="S445" s="237" t="s">
        <v>529</v>
      </c>
      <c r="T445" s="238" t="s">
        <v>135</v>
      </c>
      <c r="U445" s="220">
        <v>0.65</v>
      </c>
      <c r="V445" s="220">
        <f>ROUND(E445*U445,2)</f>
        <v>0.65</v>
      </c>
      <c r="W445" s="220"/>
      <c r="X445" s="220" t="s">
        <v>221</v>
      </c>
      <c r="Y445" s="220" t="s">
        <v>137</v>
      </c>
      <c r="Z445" s="210"/>
      <c r="AA445" s="210"/>
      <c r="AB445" s="210"/>
      <c r="AC445" s="210"/>
      <c r="AD445" s="210"/>
      <c r="AE445" s="210"/>
      <c r="AF445" s="210"/>
      <c r="AG445" s="210" t="s">
        <v>222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44" t="s">
        <v>533</v>
      </c>
      <c r="D446" s="239"/>
      <c r="E446" s="239"/>
      <c r="F446" s="239"/>
      <c r="G446" s="239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139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40" t="str">
        <f>C446</f>
        <v>Kompletace elektroinstalací, vnitřní zemnící okruh, propojení VN a NN - dle specifikace PD. Jedná se o kompletní dodávku a montáž.</v>
      </c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32">
        <v>72</v>
      </c>
      <c r="B447" s="233" t="s">
        <v>534</v>
      </c>
      <c r="C447" s="243" t="s">
        <v>535</v>
      </c>
      <c r="D447" s="234" t="s">
        <v>528</v>
      </c>
      <c r="E447" s="235">
        <v>1</v>
      </c>
      <c r="F447" s="236"/>
      <c r="G447" s="237">
        <f>ROUND(E447*F447,2)</f>
        <v>0</v>
      </c>
      <c r="H447" s="236"/>
      <c r="I447" s="237">
        <f>ROUND(E447*H447,2)</f>
        <v>0</v>
      </c>
      <c r="J447" s="236"/>
      <c r="K447" s="237">
        <f>ROUND(E447*J447,2)</f>
        <v>0</v>
      </c>
      <c r="L447" s="237">
        <v>21</v>
      </c>
      <c r="M447" s="237">
        <f>G447*(1+L447/100)</f>
        <v>0</v>
      </c>
      <c r="N447" s="235">
        <v>1.5</v>
      </c>
      <c r="O447" s="235">
        <f>ROUND(E447*N447,2)</f>
        <v>1.5</v>
      </c>
      <c r="P447" s="235">
        <v>0</v>
      </c>
      <c r="Q447" s="235">
        <f>ROUND(E447*P447,2)</f>
        <v>0</v>
      </c>
      <c r="R447" s="237"/>
      <c r="S447" s="237" t="s">
        <v>529</v>
      </c>
      <c r="T447" s="238" t="s">
        <v>135</v>
      </c>
      <c r="U447" s="220">
        <v>0.65</v>
      </c>
      <c r="V447" s="220">
        <f>ROUND(E447*U447,2)</f>
        <v>0.65</v>
      </c>
      <c r="W447" s="220"/>
      <c r="X447" s="220" t="s">
        <v>221</v>
      </c>
      <c r="Y447" s="220" t="s">
        <v>137</v>
      </c>
      <c r="Z447" s="210"/>
      <c r="AA447" s="210"/>
      <c r="AB447" s="210"/>
      <c r="AC447" s="210"/>
      <c r="AD447" s="210"/>
      <c r="AE447" s="210"/>
      <c r="AF447" s="210"/>
      <c r="AG447" s="210" t="s">
        <v>222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ht="22.5" outlineLevel="2" x14ac:dyDescent="0.2">
      <c r="A448" s="217"/>
      <c r="B448" s="218"/>
      <c r="C448" s="244" t="s">
        <v>536</v>
      </c>
      <c r="D448" s="239"/>
      <c r="E448" s="239"/>
      <c r="F448" s="239"/>
      <c r="G448" s="239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139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40" t="str">
        <f>C448</f>
        <v>Skříňový VN rozvaděč v provedení V+M+TS – 1x přívod s vakuovým vypínačem, 1x měření, 1x vývod na trafo s pojistkami) - dle specifikace PD. Jedná se o kompletní dodávku a montáž.</v>
      </c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32">
        <v>73</v>
      </c>
      <c r="B449" s="233" t="s">
        <v>537</v>
      </c>
      <c r="C449" s="243" t="s">
        <v>538</v>
      </c>
      <c r="D449" s="234" t="s">
        <v>528</v>
      </c>
      <c r="E449" s="235">
        <v>1</v>
      </c>
      <c r="F449" s="236"/>
      <c r="G449" s="237">
        <f>ROUND(E449*F449,2)</f>
        <v>0</v>
      </c>
      <c r="H449" s="236"/>
      <c r="I449" s="237">
        <f>ROUND(E449*H449,2)</f>
        <v>0</v>
      </c>
      <c r="J449" s="236"/>
      <c r="K449" s="237">
        <f>ROUND(E449*J449,2)</f>
        <v>0</v>
      </c>
      <c r="L449" s="237">
        <v>21</v>
      </c>
      <c r="M449" s="237">
        <f>G449*(1+L449/100)</f>
        <v>0</v>
      </c>
      <c r="N449" s="235">
        <v>0.25</v>
      </c>
      <c r="O449" s="235">
        <f>ROUND(E449*N449,2)</f>
        <v>0.25</v>
      </c>
      <c r="P449" s="235">
        <v>0</v>
      </c>
      <c r="Q449" s="235">
        <f>ROUND(E449*P449,2)</f>
        <v>0</v>
      </c>
      <c r="R449" s="237"/>
      <c r="S449" s="237" t="s">
        <v>529</v>
      </c>
      <c r="T449" s="238" t="s">
        <v>135</v>
      </c>
      <c r="U449" s="220">
        <v>0.65</v>
      </c>
      <c r="V449" s="220">
        <f>ROUND(E449*U449,2)</f>
        <v>0.65</v>
      </c>
      <c r="W449" s="220"/>
      <c r="X449" s="220" t="s">
        <v>221</v>
      </c>
      <c r="Y449" s="220" t="s">
        <v>137</v>
      </c>
      <c r="Z449" s="210"/>
      <c r="AA449" s="210"/>
      <c r="AB449" s="210"/>
      <c r="AC449" s="210"/>
      <c r="AD449" s="210"/>
      <c r="AE449" s="210"/>
      <c r="AF449" s="210"/>
      <c r="AG449" s="210" t="s">
        <v>222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2" x14ac:dyDescent="0.2">
      <c r="A450" s="217"/>
      <c r="B450" s="218"/>
      <c r="C450" s="244" t="s">
        <v>539</v>
      </c>
      <c r="D450" s="239"/>
      <c r="E450" s="239"/>
      <c r="F450" s="239"/>
      <c r="G450" s="239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139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32">
        <v>74</v>
      </c>
      <c r="B451" s="233" t="s">
        <v>540</v>
      </c>
      <c r="C451" s="243" t="s">
        <v>541</v>
      </c>
      <c r="D451" s="234" t="s">
        <v>528</v>
      </c>
      <c r="E451" s="235">
        <v>1</v>
      </c>
      <c r="F451" s="236"/>
      <c r="G451" s="237">
        <f>ROUND(E451*F451,2)</f>
        <v>0</v>
      </c>
      <c r="H451" s="236"/>
      <c r="I451" s="237">
        <f>ROUND(E451*H451,2)</f>
        <v>0</v>
      </c>
      <c r="J451" s="236"/>
      <c r="K451" s="237">
        <f>ROUND(E451*J451,2)</f>
        <v>0</v>
      </c>
      <c r="L451" s="237">
        <v>21</v>
      </c>
      <c r="M451" s="237">
        <f>G451*(1+L451/100)</f>
        <v>0</v>
      </c>
      <c r="N451" s="235">
        <v>1.55</v>
      </c>
      <c r="O451" s="235">
        <f>ROUND(E451*N451,2)</f>
        <v>1.55</v>
      </c>
      <c r="P451" s="235">
        <v>0</v>
      </c>
      <c r="Q451" s="235">
        <f>ROUND(E451*P451,2)</f>
        <v>0</v>
      </c>
      <c r="R451" s="237"/>
      <c r="S451" s="237" t="s">
        <v>529</v>
      </c>
      <c r="T451" s="238" t="s">
        <v>135</v>
      </c>
      <c r="U451" s="220">
        <v>0.65</v>
      </c>
      <c r="V451" s="220">
        <f>ROUND(E451*U451,2)</f>
        <v>0.65</v>
      </c>
      <c r="W451" s="220"/>
      <c r="X451" s="220" t="s">
        <v>221</v>
      </c>
      <c r="Y451" s="220" t="s">
        <v>137</v>
      </c>
      <c r="Z451" s="210"/>
      <c r="AA451" s="210"/>
      <c r="AB451" s="210"/>
      <c r="AC451" s="210"/>
      <c r="AD451" s="210"/>
      <c r="AE451" s="210"/>
      <c r="AF451" s="210"/>
      <c r="AG451" s="210" t="s">
        <v>222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44" t="s">
        <v>542</v>
      </c>
      <c r="D452" s="239"/>
      <c r="E452" s="239"/>
      <c r="F452" s="239"/>
      <c r="G452" s="239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139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40" t="str">
        <f>C452</f>
        <v>Olejový hermetizovaný transformátor 35/0,4kV, 250kVA, IP00 podle  Ecodesing 2. Jedná se o kompletní dodávku a montáž.</v>
      </c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32">
        <v>75</v>
      </c>
      <c r="B453" s="233" t="s">
        <v>543</v>
      </c>
      <c r="C453" s="243" t="s">
        <v>544</v>
      </c>
      <c r="D453" s="234" t="s">
        <v>528</v>
      </c>
      <c r="E453" s="235">
        <v>1</v>
      </c>
      <c r="F453" s="236"/>
      <c r="G453" s="237">
        <f>ROUND(E453*F453,2)</f>
        <v>0</v>
      </c>
      <c r="H453" s="236"/>
      <c r="I453" s="237">
        <f>ROUND(E453*H453,2)</f>
        <v>0</v>
      </c>
      <c r="J453" s="236"/>
      <c r="K453" s="237">
        <f>ROUND(E453*J453,2)</f>
        <v>0</v>
      </c>
      <c r="L453" s="237">
        <v>21</v>
      </c>
      <c r="M453" s="237">
        <f>G453*(1+L453/100)</f>
        <v>0</v>
      </c>
      <c r="N453" s="235">
        <v>0.8</v>
      </c>
      <c r="O453" s="235">
        <f>ROUND(E453*N453,2)</f>
        <v>0.8</v>
      </c>
      <c r="P453" s="235">
        <v>0</v>
      </c>
      <c r="Q453" s="235">
        <f>ROUND(E453*P453,2)</f>
        <v>0</v>
      </c>
      <c r="R453" s="237"/>
      <c r="S453" s="237" t="s">
        <v>529</v>
      </c>
      <c r="T453" s="238" t="s">
        <v>135</v>
      </c>
      <c r="U453" s="220">
        <v>0.65</v>
      </c>
      <c r="V453" s="220">
        <f>ROUND(E453*U453,2)</f>
        <v>0.65</v>
      </c>
      <c r="W453" s="220"/>
      <c r="X453" s="220" t="s">
        <v>221</v>
      </c>
      <c r="Y453" s="220" t="s">
        <v>137</v>
      </c>
      <c r="Z453" s="210"/>
      <c r="AA453" s="210"/>
      <c r="AB453" s="210"/>
      <c r="AC453" s="210"/>
      <c r="AD453" s="210"/>
      <c r="AE453" s="210"/>
      <c r="AF453" s="210"/>
      <c r="AG453" s="210" t="s">
        <v>222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ht="22.5" outlineLevel="2" x14ac:dyDescent="0.2">
      <c r="A454" s="217"/>
      <c r="B454" s="218"/>
      <c r="C454" s="244" t="s">
        <v>637</v>
      </c>
      <c r="D454" s="239"/>
      <c r="E454" s="239"/>
      <c r="F454" s="239"/>
      <c r="G454" s="239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139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40" t="str">
        <f>C454</f>
        <v>Skříňový rozvaděč složený ze dvou polí 600+800x2000+100x600 s hlavním jističem, s vypínací spouští, místem pro elektroměr, svodiče přepětí, trafo vlastní spotřeby 10kVA, pomocné obvody a 7 vývodů pojistkových odpínačů 400A.</v>
      </c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45" t="s">
        <v>545</v>
      </c>
      <c r="D455" s="241"/>
      <c r="E455" s="241"/>
      <c r="F455" s="241"/>
      <c r="G455" s="241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139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">
      <c r="A456" s="217"/>
      <c r="B456" s="218"/>
      <c r="C456" s="245" t="s">
        <v>546</v>
      </c>
      <c r="D456" s="241"/>
      <c r="E456" s="241"/>
      <c r="F456" s="241"/>
      <c r="G456" s="241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10"/>
      <c r="AA456" s="210"/>
      <c r="AB456" s="210"/>
      <c r="AC456" s="210"/>
      <c r="AD456" s="210"/>
      <c r="AE456" s="210"/>
      <c r="AF456" s="210"/>
      <c r="AG456" s="210" t="s">
        <v>139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32">
        <v>76</v>
      </c>
      <c r="B457" s="233" t="s">
        <v>547</v>
      </c>
      <c r="C457" s="243" t="s">
        <v>548</v>
      </c>
      <c r="D457" s="234" t="s">
        <v>528</v>
      </c>
      <c r="E457" s="235">
        <v>1</v>
      </c>
      <c r="F457" s="236"/>
      <c r="G457" s="237">
        <f>ROUND(E457*F457,2)</f>
        <v>0</v>
      </c>
      <c r="H457" s="236"/>
      <c r="I457" s="237">
        <f>ROUND(E457*H457,2)</f>
        <v>0</v>
      </c>
      <c r="J457" s="236"/>
      <c r="K457" s="237">
        <f>ROUND(E457*J457,2)</f>
        <v>0</v>
      </c>
      <c r="L457" s="237">
        <v>21</v>
      </c>
      <c r="M457" s="237">
        <f>G457*(1+L457/100)</f>
        <v>0</v>
      </c>
      <c r="N457" s="235">
        <v>0.5</v>
      </c>
      <c r="O457" s="235">
        <f>ROUND(E457*N457,2)</f>
        <v>0.5</v>
      </c>
      <c r="P457" s="235">
        <v>0</v>
      </c>
      <c r="Q457" s="235">
        <f>ROUND(E457*P457,2)</f>
        <v>0</v>
      </c>
      <c r="R457" s="237"/>
      <c r="S457" s="237" t="s">
        <v>529</v>
      </c>
      <c r="T457" s="238" t="s">
        <v>135</v>
      </c>
      <c r="U457" s="220">
        <v>0.65</v>
      </c>
      <c r="V457" s="220">
        <f>ROUND(E457*U457,2)</f>
        <v>0.65</v>
      </c>
      <c r="W457" s="220"/>
      <c r="X457" s="220" t="s">
        <v>221</v>
      </c>
      <c r="Y457" s="220" t="s">
        <v>137</v>
      </c>
      <c r="Z457" s="210"/>
      <c r="AA457" s="210"/>
      <c r="AB457" s="210"/>
      <c r="AC457" s="210"/>
      <c r="AD457" s="210"/>
      <c r="AE457" s="210"/>
      <c r="AF457" s="210"/>
      <c r="AG457" s="210" t="s">
        <v>222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17"/>
      <c r="B458" s="218"/>
      <c r="C458" s="244" t="s">
        <v>549</v>
      </c>
      <c r="D458" s="239"/>
      <c r="E458" s="239"/>
      <c r="F458" s="239"/>
      <c r="G458" s="239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139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45" t="s">
        <v>546</v>
      </c>
      <c r="D459" s="241"/>
      <c r="E459" s="241"/>
      <c r="F459" s="241"/>
      <c r="G459" s="241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139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2">
        <v>77</v>
      </c>
      <c r="B460" s="233" t="s">
        <v>550</v>
      </c>
      <c r="C460" s="243" t="s">
        <v>551</v>
      </c>
      <c r="D460" s="234" t="s">
        <v>528</v>
      </c>
      <c r="E460" s="235">
        <v>1</v>
      </c>
      <c r="F460" s="236"/>
      <c r="G460" s="237">
        <f>ROUND(E460*F460,2)</f>
        <v>0</v>
      </c>
      <c r="H460" s="236"/>
      <c r="I460" s="237">
        <f>ROUND(E460*H460,2)</f>
        <v>0</v>
      </c>
      <c r="J460" s="236"/>
      <c r="K460" s="237">
        <f>ROUND(E460*J460,2)</f>
        <v>0</v>
      </c>
      <c r="L460" s="237">
        <v>21</v>
      </c>
      <c r="M460" s="237">
        <f>G460*(1+L460/100)</f>
        <v>0</v>
      </c>
      <c r="N460" s="235">
        <v>0.25</v>
      </c>
      <c r="O460" s="235">
        <f>ROUND(E460*N460,2)</f>
        <v>0.25</v>
      </c>
      <c r="P460" s="235">
        <v>0</v>
      </c>
      <c r="Q460" s="235">
        <f>ROUND(E460*P460,2)</f>
        <v>0</v>
      </c>
      <c r="R460" s="237"/>
      <c r="S460" s="237" t="s">
        <v>529</v>
      </c>
      <c r="T460" s="238" t="s">
        <v>135</v>
      </c>
      <c r="U460" s="220">
        <v>0.65</v>
      </c>
      <c r="V460" s="220">
        <f>ROUND(E460*U460,2)</f>
        <v>0.65</v>
      </c>
      <c r="W460" s="220"/>
      <c r="X460" s="220" t="s">
        <v>221</v>
      </c>
      <c r="Y460" s="220" t="s">
        <v>137</v>
      </c>
      <c r="Z460" s="210"/>
      <c r="AA460" s="210"/>
      <c r="AB460" s="210"/>
      <c r="AC460" s="210"/>
      <c r="AD460" s="210"/>
      <c r="AE460" s="210"/>
      <c r="AF460" s="210"/>
      <c r="AG460" s="210" t="s">
        <v>222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44" t="s">
        <v>552</v>
      </c>
      <c r="D461" s="239"/>
      <c r="E461" s="239"/>
      <c r="F461" s="239"/>
      <c r="G461" s="239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139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2">
        <v>78</v>
      </c>
      <c r="B462" s="233" t="s">
        <v>553</v>
      </c>
      <c r="C462" s="243" t="s">
        <v>554</v>
      </c>
      <c r="D462" s="234" t="s">
        <v>528</v>
      </c>
      <c r="E462" s="235">
        <v>1</v>
      </c>
      <c r="F462" s="236"/>
      <c r="G462" s="237">
        <f>ROUND(E462*F462,2)</f>
        <v>0</v>
      </c>
      <c r="H462" s="236"/>
      <c r="I462" s="237">
        <f>ROUND(E462*H462,2)</f>
        <v>0</v>
      </c>
      <c r="J462" s="236"/>
      <c r="K462" s="237">
        <f>ROUND(E462*J462,2)</f>
        <v>0</v>
      </c>
      <c r="L462" s="237">
        <v>21</v>
      </c>
      <c r="M462" s="237">
        <f>G462*(1+L462/100)</f>
        <v>0</v>
      </c>
      <c r="N462" s="235">
        <v>0.65</v>
      </c>
      <c r="O462" s="235">
        <f>ROUND(E462*N462,2)</f>
        <v>0.65</v>
      </c>
      <c r="P462" s="235">
        <v>0</v>
      </c>
      <c r="Q462" s="235">
        <f>ROUND(E462*P462,2)</f>
        <v>0</v>
      </c>
      <c r="R462" s="237"/>
      <c r="S462" s="237" t="s">
        <v>529</v>
      </c>
      <c r="T462" s="238" t="s">
        <v>135</v>
      </c>
      <c r="U462" s="220">
        <v>0.65</v>
      </c>
      <c r="V462" s="220">
        <f>ROUND(E462*U462,2)</f>
        <v>0.65</v>
      </c>
      <c r="W462" s="220"/>
      <c r="X462" s="220" t="s">
        <v>221</v>
      </c>
      <c r="Y462" s="220" t="s">
        <v>137</v>
      </c>
      <c r="Z462" s="210"/>
      <c r="AA462" s="210"/>
      <c r="AB462" s="210"/>
      <c r="AC462" s="210"/>
      <c r="AD462" s="210"/>
      <c r="AE462" s="210"/>
      <c r="AF462" s="210"/>
      <c r="AG462" s="210" t="s">
        <v>222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2" x14ac:dyDescent="0.2">
      <c r="A463" s="217"/>
      <c r="B463" s="218"/>
      <c r="C463" s="244" t="s">
        <v>555</v>
      </c>
      <c r="D463" s="239"/>
      <c r="E463" s="239"/>
      <c r="F463" s="239"/>
      <c r="G463" s="239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139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40" t="str">
        <f>C463</f>
        <v>Přípojka NN - kabel silový s AL jádrem AYKY 3Bx240+120mm2 vč.kab.ok a příslušenství ukončení vodič izolovaný do 240 mm2 v rozváděči nebo na přístroji vč. příslušenství.</v>
      </c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46" t="s">
        <v>159</v>
      </c>
      <c r="D464" s="221"/>
      <c r="E464" s="222"/>
      <c r="F464" s="223"/>
      <c r="G464" s="223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139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ht="22.5" outlineLevel="3" x14ac:dyDescent="0.2">
      <c r="A465" s="217"/>
      <c r="B465" s="218"/>
      <c r="C465" s="245" t="s">
        <v>556</v>
      </c>
      <c r="D465" s="241"/>
      <c r="E465" s="241"/>
      <c r="F465" s="241"/>
      <c r="G465" s="241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139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40" t="str">
        <f>C465</f>
        <v>Přívod NN bude v délce 2x 38,5m dvěma kabely AYKY 3Bx240+120mm2 v paralelním zapojení v uložení v zemi nezámrzné hloubce v pískovém loži s ochrannou fólií. V místě příp.pojezdu vozidel v kabelové chráničce – trubce korugované 100/91.</v>
      </c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46" t="s">
        <v>159</v>
      </c>
      <c r="D466" s="221"/>
      <c r="E466" s="222"/>
      <c r="F466" s="223"/>
      <c r="G466" s="223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139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45" t="s">
        <v>546</v>
      </c>
      <c r="D467" s="241"/>
      <c r="E467" s="241"/>
      <c r="F467" s="241"/>
      <c r="G467" s="241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139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32">
        <v>79</v>
      </c>
      <c r="B468" s="233" t="s">
        <v>557</v>
      </c>
      <c r="C468" s="243" t="s">
        <v>558</v>
      </c>
      <c r="D468" s="234" t="s">
        <v>528</v>
      </c>
      <c r="E468" s="235">
        <v>1</v>
      </c>
      <c r="F468" s="236"/>
      <c r="G468" s="237">
        <f>ROUND(E468*F468,2)</f>
        <v>0</v>
      </c>
      <c r="H468" s="236"/>
      <c r="I468" s="237">
        <f>ROUND(E468*H468,2)</f>
        <v>0</v>
      </c>
      <c r="J468" s="236"/>
      <c r="K468" s="237">
        <f>ROUND(E468*J468,2)</f>
        <v>0</v>
      </c>
      <c r="L468" s="237">
        <v>21</v>
      </c>
      <c r="M468" s="237">
        <f>G468*(1+L468/100)</f>
        <v>0</v>
      </c>
      <c r="N468" s="235">
        <v>0</v>
      </c>
      <c r="O468" s="235">
        <f>ROUND(E468*N468,2)</f>
        <v>0</v>
      </c>
      <c r="P468" s="235">
        <v>0</v>
      </c>
      <c r="Q468" s="235">
        <f>ROUND(E468*P468,2)</f>
        <v>0</v>
      </c>
      <c r="R468" s="237"/>
      <c r="S468" s="237" t="s">
        <v>529</v>
      </c>
      <c r="T468" s="238" t="s">
        <v>135</v>
      </c>
      <c r="U468" s="220">
        <v>0.65</v>
      </c>
      <c r="V468" s="220">
        <f>ROUND(E468*U468,2)</f>
        <v>0.65</v>
      </c>
      <c r="W468" s="220"/>
      <c r="X468" s="220" t="s">
        <v>221</v>
      </c>
      <c r="Y468" s="220" t="s">
        <v>137</v>
      </c>
      <c r="Z468" s="210"/>
      <c r="AA468" s="210"/>
      <c r="AB468" s="210"/>
      <c r="AC468" s="210"/>
      <c r="AD468" s="210"/>
      <c r="AE468" s="210"/>
      <c r="AF468" s="210"/>
      <c r="AG468" s="210" t="s">
        <v>222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2.5" outlineLevel="2" x14ac:dyDescent="0.2">
      <c r="A469" s="217"/>
      <c r="B469" s="218"/>
      <c r="C469" s="244" t="s">
        <v>559</v>
      </c>
      <c r="D469" s="239"/>
      <c r="E469" s="239"/>
      <c r="F469" s="239"/>
      <c r="G469" s="239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10"/>
      <c r="AA469" s="210"/>
      <c r="AB469" s="210"/>
      <c r="AC469" s="210"/>
      <c r="AD469" s="210"/>
      <c r="AE469" s="210"/>
      <c r="AF469" s="210"/>
      <c r="AG469" s="210" t="s">
        <v>139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40" t="str">
        <f>C469</f>
        <v>Doprava na místo instalace a usazení stanice jeřábem do předem připraveného lože do 3m od zpevněné plochy pro jeřáb. Jedná se o kompletní dodávku a montáž.</v>
      </c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32">
        <v>80</v>
      </c>
      <c r="B470" s="233" t="s">
        <v>560</v>
      </c>
      <c r="C470" s="243" t="s">
        <v>561</v>
      </c>
      <c r="D470" s="234" t="s">
        <v>528</v>
      </c>
      <c r="E470" s="235">
        <v>1</v>
      </c>
      <c r="F470" s="236"/>
      <c r="G470" s="237">
        <f>ROUND(E470*F470,2)</f>
        <v>0</v>
      </c>
      <c r="H470" s="236"/>
      <c r="I470" s="237">
        <f>ROUND(E470*H470,2)</f>
        <v>0</v>
      </c>
      <c r="J470" s="236"/>
      <c r="K470" s="237">
        <f>ROUND(E470*J470,2)</f>
        <v>0</v>
      </c>
      <c r="L470" s="237">
        <v>21</v>
      </c>
      <c r="M470" s="237">
        <f>G470*(1+L470/100)</f>
        <v>0</v>
      </c>
      <c r="N470" s="235">
        <v>30.11</v>
      </c>
      <c r="O470" s="235">
        <f>ROUND(E470*N470,2)</f>
        <v>30.11</v>
      </c>
      <c r="P470" s="235">
        <v>0</v>
      </c>
      <c r="Q470" s="235">
        <f>ROUND(E470*P470,2)</f>
        <v>0</v>
      </c>
      <c r="R470" s="237"/>
      <c r="S470" s="237" t="s">
        <v>529</v>
      </c>
      <c r="T470" s="238" t="s">
        <v>135</v>
      </c>
      <c r="U470" s="220">
        <v>0</v>
      </c>
      <c r="V470" s="220">
        <f>ROUND(E470*U470,2)</f>
        <v>0</v>
      </c>
      <c r="W470" s="220"/>
      <c r="X470" s="220" t="s">
        <v>364</v>
      </c>
      <c r="Y470" s="220" t="s">
        <v>137</v>
      </c>
      <c r="Z470" s="210"/>
      <c r="AA470" s="210"/>
      <c r="AB470" s="210"/>
      <c r="AC470" s="210"/>
      <c r="AD470" s="210"/>
      <c r="AE470" s="210"/>
      <c r="AF470" s="210"/>
      <c r="AG470" s="210" t="s">
        <v>365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44" t="s">
        <v>562</v>
      </c>
      <c r="D471" s="239"/>
      <c r="E471" s="239"/>
      <c r="F471" s="239"/>
      <c r="G471" s="239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139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">
      <c r="A472" s="217"/>
      <c r="B472" s="218"/>
      <c r="C472" s="245" t="s">
        <v>563</v>
      </c>
      <c r="D472" s="241"/>
      <c r="E472" s="241"/>
      <c r="F472" s="241"/>
      <c r="G472" s="241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139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17"/>
      <c r="B473" s="218"/>
      <c r="C473" s="245" t="s">
        <v>564</v>
      </c>
      <c r="D473" s="241"/>
      <c r="E473" s="241"/>
      <c r="F473" s="241"/>
      <c r="G473" s="241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139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17"/>
      <c r="B474" s="218"/>
      <c r="C474" s="245" t="s">
        <v>565</v>
      </c>
      <c r="D474" s="241"/>
      <c r="E474" s="241"/>
      <c r="F474" s="241"/>
      <c r="G474" s="241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10"/>
      <c r="AA474" s="210"/>
      <c r="AB474" s="210"/>
      <c r="AC474" s="210"/>
      <c r="AD474" s="210"/>
      <c r="AE474" s="210"/>
      <c r="AF474" s="210"/>
      <c r="AG474" s="210" t="s">
        <v>139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40" t="str">
        <f>C474</f>
        <v>- fakturační (obchodní) měření bude v souladu s PPDS a Připojovacími podmínkami pro VN a souv. předpisy</v>
      </c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45" t="s">
        <v>566</v>
      </c>
      <c r="D475" s="241"/>
      <c r="E475" s="241"/>
      <c r="F475" s="241"/>
      <c r="G475" s="241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139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17"/>
      <c r="B476" s="218"/>
      <c r="C476" s="245" t="s">
        <v>638</v>
      </c>
      <c r="D476" s="241"/>
      <c r="E476" s="241"/>
      <c r="F476" s="241"/>
      <c r="G476" s="241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20"/>
      <c r="Z476" s="210"/>
      <c r="AA476" s="210"/>
      <c r="AB476" s="210"/>
      <c r="AC476" s="210"/>
      <c r="AD476" s="210"/>
      <c r="AE476" s="210"/>
      <c r="AF476" s="210"/>
      <c r="AG476" s="210" t="s">
        <v>139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17"/>
      <c r="B477" s="218"/>
      <c r="C477" s="245" t="s">
        <v>567</v>
      </c>
      <c r="D477" s="241"/>
      <c r="E477" s="241"/>
      <c r="F477" s="241"/>
      <c r="G477" s="241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139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45" t="s">
        <v>568</v>
      </c>
      <c r="D478" s="241"/>
      <c r="E478" s="241"/>
      <c r="F478" s="241"/>
      <c r="G478" s="241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139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45" t="s">
        <v>639</v>
      </c>
      <c r="D479" s="241"/>
      <c r="E479" s="241"/>
      <c r="F479" s="241"/>
      <c r="G479" s="241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139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45" t="s">
        <v>569</v>
      </c>
      <c r="D480" s="241"/>
      <c r="E480" s="241"/>
      <c r="F480" s="241"/>
      <c r="G480" s="241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139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45" t="s">
        <v>570</v>
      </c>
      <c r="D481" s="241"/>
      <c r="E481" s="241"/>
      <c r="F481" s="241"/>
      <c r="G481" s="241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139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45" t="s">
        <v>571</v>
      </c>
      <c r="D482" s="241"/>
      <c r="E482" s="241"/>
      <c r="F482" s="241"/>
      <c r="G482" s="241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139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45" t="s">
        <v>572</v>
      </c>
      <c r="D483" s="241"/>
      <c r="E483" s="241"/>
      <c r="F483" s="241"/>
      <c r="G483" s="241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139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45" t="s">
        <v>573</v>
      </c>
      <c r="D484" s="241"/>
      <c r="E484" s="241"/>
      <c r="F484" s="241"/>
      <c r="G484" s="241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139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45" t="s">
        <v>574</v>
      </c>
      <c r="D485" s="241"/>
      <c r="E485" s="241"/>
      <c r="F485" s="241"/>
      <c r="G485" s="241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139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45" t="s">
        <v>640</v>
      </c>
      <c r="D486" s="241"/>
      <c r="E486" s="241"/>
      <c r="F486" s="241"/>
      <c r="G486" s="241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139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ht="22.5" outlineLevel="3" x14ac:dyDescent="0.2">
      <c r="A487" s="217"/>
      <c r="B487" s="218"/>
      <c r="C487" s="245" t="s">
        <v>575</v>
      </c>
      <c r="D487" s="241"/>
      <c r="E487" s="241"/>
      <c r="F487" s="241"/>
      <c r="G487" s="241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139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40" t="str">
        <f>C487</f>
        <v xml:space="preserve"> - VN kabel bude v TS ukončen v novém RVN 35 kV k konfiguraci KKTM pro chytrou TS s výbavou optického rozvaděče AXV a přidružené technologie</v>
      </c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45" t="s">
        <v>576</v>
      </c>
      <c r="D488" s="241"/>
      <c r="E488" s="241"/>
      <c r="F488" s="241"/>
      <c r="G488" s="241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20"/>
      <c r="Z488" s="210"/>
      <c r="AA488" s="210"/>
      <c r="AB488" s="210"/>
      <c r="AC488" s="210"/>
      <c r="AD488" s="210"/>
      <c r="AE488" s="210"/>
      <c r="AF488" s="210"/>
      <c r="AG488" s="210" t="s">
        <v>139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17"/>
      <c r="B489" s="218"/>
      <c r="C489" s="245" t="s">
        <v>577</v>
      </c>
      <c r="D489" s="241"/>
      <c r="E489" s="241"/>
      <c r="F489" s="241"/>
      <c r="G489" s="241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20"/>
      <c r="Z489" s="210"/>
      <c r="AA489" s="210"/>
      <c r="AB489" s="210"/>
      <c r="AC489" s="210"/>
      <c r="AD489" s="210"/>
      <c r="AE489" s="210"/>
      <c r="AF489" s="210"/>
      <c r="AG489" s="210" t="s">
        <v>139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17"/>
      <c r="B490" s="218"/>
      <c r="C490" s="245" t="s">
        <v>578</v>
      </c>
      <c r="D490" s="241"/>
      <c r="E490" s="241"/>
      <c r="F490" s="241"/>
      <c r="G490" s="241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139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17"/>
      <c r="B491" s="218"/>
      <c r="C491" s="246" t="s">
        <v>159</v>
      </c>
      <c r="D491" s="221"/>
      <c r="E491" s="222"/>
      <c r="F491" s="223"/>
      <c r="G491" s="223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139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45" t="s">
        <v>579</v>
      </c>
      <c r="D492" s="241"/>
      <c r="E492" s="241"/>
      <c r="F492" s="241"/>
      <c r="G492" s="241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20"/>
      <c r="Z492" s="210"/>
      <c r="AA492" s="210"/>
      <c r="AB492" s="210"/>
      <c r="AC492" s="210"/>
      <c r="AD492" s="210"/>
      <c r="AE492" s="210"/>
      <c r="AF492" s="210"/>
      <c r="AG492" s="210" t="s">
        <v>139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ht="22.5" outlineLevel="3" x14ac:dyDescent="0.2">
      <c r="A493" s="217"/>
      <c r="B493" s="218"/>
      <c r="C493" s="245" t="s">
        <v>580</v>
      </c>
      <c r="D493" s="241"/>
      <c r="E493" s="241"/>
      <c r="F493" s="241"/>
      <c r="G493" s="241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139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40" t="str">
        <f>C493</f>
        <v xml:space="preserve"> - vstup do části odběratelské TS s distribučním zařízením ve vlastnictví PDS bude oddělen. Vstupní dveře do tohoto prostoru budou uzamčeny univerzálním klíčem PDS.</v>
      </c>
      <c r="BB493" s="210"/>
      <c r="BC493" s="210"/>
      <c r="BD493" s="210"/>
      <c r="BE493" s="210"/>
      <c r="BF493" s="210"/>
      <c r="BG493" s="210"/>
      <c r="BH493" s="210"/>
    </row>
    <row r="494" spans="1:60" ht="22.5" outlineLevel="3" x14ac:dyDescent="0.2">
      <c r="A494" s="217"/>
      <c r="B494" s="218"/>
      <c r="C494" s="245" t="s">
        <v>581</v>
      </c>
      <c r="D494" s="241"/>
      <c r="E494" s="241"/>
      <c r="F494" s="241"/>
      <c r="G494" s="241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139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40" t="str">
        <f>C494</f>
        <v xml:space="preserve"> - TS musí být prostorově oddělena a elektricky odpojitelná část zařízení VN, která se stane součástí zařízení distribuční soustavy (dále jen „DS").</v>
      </c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">
      <c r="A495" s="217"/>
      <c r="B495" s="218"/>
      <c r="C495" s="245" t="s">
        <v>582</v>
      </c>
      <c r="D495" s="241"/>
      <c r="E495" s="241"/>
      <c r="F495" s="241"/>
      <c r="G495" s="241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10"/>
      <c r="AA495" s="210"/>
      <c r="AB495" s="210"/>
      <c r="AC495" s="210"/>
      <c r="AD495" s="210"/>
      <c r="AE495" s="210"/>
      <c r="AF495" s="210"/>
      <c r="AG495" s="210" t="s">
        <v>139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45" t="s">
        <v>583</v>
      </c>
      <c r="D496" s="241"/>
      <c r="E496" s="241"/>
      <c r="F496" s="241"/>
      <c r="G496" s="241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139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45" t="s">
        <v>584</v>
      </c>
      <c r="D497" s="241"/>
      <c r="E497" s="241"/>
      <c r="F497" s="241"/>
      <c r="G497" s="241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139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45" t="s">
        <v>585</v>
      </c>
      <c r="D498" s="241"/>
      <c r="E498" s="241"/>
      <c r="F498" s="241"/>
      <c r="G498" s="241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139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45" t="s">
        <v>586</v>
      </c>
      <c r="D499" s="241"/>
      <c r="E499" s="241"/>
      <c r="F499" s="241"/>
      <c r="G499" s="241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10"/>
      <c r="AA499" s="210"/>
      <c r="AB499" s="210"/>
      <c r="AC499" s="210"/>
      <c r="AD499" s="210"/>
      <c r="AE499" s="210"/>
      <c r="AF499" s="210"/>
      <c r="AG499" s="210" t="s">
        <v>139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ht="22.5" outlineLevel="3" x14ac:dyDescent="0.2">
      <c r="A500" s="217"/>
      <c r="B500" s="218"/>
      <c r="C500" s="245" t="s">
        <v>587</v>
      </c>
      <c r="D500" s="241"/>
      <c r="E500" s="241"/>
      <c r="F500" s="241"/>
      <c r="G500" s="241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139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40" t="str">
        <f>C500</f>
        <v xml:space="preserve"> - rozvaděč VN bude osazen rozšiřujícími sadami pro chytré TS s nadstavbou výšky 250 mm. V distribuční části VN nové odběratelské TS bude dále osazen rozvaděč řídícího systému AXV o minimálních rozměrech v x š x h:1200 x 600 x 300 mm.</v>
      </c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17"/>
      <c r="B501" s="218"/>
      <c r="C501" s="245" t="s">
        <v>588</v>
      </c>
      <c r="D501" s="241"/>
      <c r="E501" s="241"/>
      <c r="F501" s="241"/>
      <c r="G501" s="241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20"/>
      <c r="Z501" s="210"/>
      <c r="AA501" s="210"/>
      <c r="AB501" s="210"/>
      <c r="AC501" s="210"/>
      <c r="AD501" s="210"/>
      <c r="AE501" s="210"/>
      <c r="AF501" s="210"/>
      <c r="AG501" s="210" t="s">
        <v>139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17"/>
      <c r="B502" s="218"/>
      <c r="C502" s="246" t="s">
        <v>159</v>
      </c>
      <c r="D502" s="221"/>
      <c r="E502" s="222"/>
      <c r="F502" s="223"/>
      <c r="G502" s="223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10"/>
      <c r="AA502" s="210"/>
      <c r="AB502" s="210"/>
      <c r="AC502" s="210"/>
      <c r="AD502" s="210"/>
      <c r="AE502" s="210"/>
      <c r="AF502" s="210"/>
      <c r="AG502" s="210" t="s">
        <v>139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">
      <c r="A503" s="217"/>
      <c r="B503" s="218"/>
      <c r="C503" s="245" t="s">
        <v>589</v>
      </c>
      <c r="D503" s="241"/>
      <c r="E503" s="241"/>
      <c r="F503" s="241"/>
      <c r="G503" s="241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139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ht="33.75" outlineLevel="3" x14ac:dyDescent="0.2">
      <c r="A504" s="217"/>
      <c r="B504" s="218"/>
      <c r="C504" s="245" t="s">
        <v>590</v>
      </c>
      <c r="D504" s="241"/>
      <c r="E504" s="241"/>
      <c r="F504" s="241"/>
      <c r="G504" s="241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10"/>
      <c r="AA504" s="210"/>
      <c r="AB504" s="210"/>
      <c r="AC504" s="210"/>
      <c r="AD504" s="210"/>
      <c r="AE504" s="210"/>
      <c r="AF504" s="210"/>
      <c r="AG504" s="210" t="s">
        <v>139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40" t="str">
        <f>C504</f>
        <v>Fakturační (obchodní) měření nového odběrného místa musí být provedeno v souladu s Připojovacími podmínkami VN, VVN pro osazení měřicích zařízení v odběrných a předávacích místech napojených z distribuční sítě vysokého a velmi vysokého napětí v platném znění a souvisejícími předpisy.</v>
      </c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45" t="s">
        <v>591</v>
      </c>
      <c r="D505" s="241"/>
      <c r="E505" s="241"/>
      <c r="F505" s="241"/>
      <c r="G505" s="241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139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40" t="str">
        <f>C505</f>
        <v>Elektroměrový rozvaděč tohoto měření musí být umístěn vně odběratelské TS tak, aby byl volné přístupný oprávněným pracovníkům PDS.</v>
      </c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45" t="s">
        <v>592</v>
      </c>
      <c r="D506" s="241"/>
      <c r="E506" s="241"/>
      <c r="F506" s="241"/>
      <c r="G506" s="241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20"/>
      <c r="Z506" s="210"/>
      <c r="AA506" s="210"/>
      <c r="AB506" s="210"/>
      <c r="AC506" s="210"/>
      <c r="AD506" s="210"/>
      <c r="AE506" s="210"/>
      <c r="AF506" s="210"/>
      <c r="AG506" s="210" t="s">
        <v>139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45" t="s">
        <v>593</v>
      </c>
      <c r="D507" s="241"/>
      <c r="E507" s="241"/>
      <c r="F507" s="241"/>
      <c r="G507" s="241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139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45" t="s">
        <v>594</v>
      </c>
      <c r="D508" s="241"/>
      <c r="E508" s="241"/>
      <c r="F508" s="241"/>
      <c r="G508" s="241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139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45" t="s">
        <v>595</v>
      </c>
      <c r="D509" s="241"/>
      <c r="E509" s="241"/>
      <c r="F509" s="241"/>
      <c r="G509" s="241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139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40" t="str">
        <f>C509</f>
        <v xml:space="preserve"> - převod měřicích transformátorů proudu: 400/5 A, třída přesnosti 0,5 S / max. 10VA ( s certifikátem - ověřením )</v>
      </c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45" t="s">
        <v>596</v>
      </c>
      <c r="D510" s="241"/>
      <c r="E510" s="241"/>
      <c r="F510" s="241"/>
      <c r="G510" s="241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139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17"/>
      <c r="B511" s="218"/>
      <c r="C511" s="245" t="s">
        <v>597</v>
      </c>
      <c r="D511" s="241"/>
      <c r="E511" s="241"/>
      <c r="F511" s="241"/>
      <c r="G511" s="241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139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46" t="s">
        <v>159</v>
      </c>
      <c r="D512" s="221"/>
      <c r="E512" s="222"/>
      <c r="F512" s="223"/>
      <c r="G512" s="223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10"/>
      <c r="AA512" s="210"/>
      <c r="AB512" s="210"/>
      <c r="AC512" s="210"/>
      <c r="AD512" s="210"/>
      <c r="AE512" s="210"/>
      <c r="AF512" s="210"/>
      <c r="AG512" s="210" t="s">
        <v>139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45" t="s">
        <v>598</v>
      </c>
      <c r="D513" s="241"/>
      <c r="E513" s="241"/>
      <c r="F513" s="241"/>
      <c r="G513" s="241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10"/>
      <c r="AA513" s="210"/>
      <c r="AB513" s="210"/>
      <c r="AC513" s="210"/>
      <c r="AD513" s="210"/>
      <c r="AE513" s="210"/>
      <c r="AF513" s="210"/>
      <c r="AG513" s="210" t="s">
        <v>139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46" t="s">
        <v>159</v>
      </c>
      <c r="D514" s="221"/>
      <c r="E514" s="222"/>
      <c r="F514" s="223"/>
      <c r="G514" s="223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139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45" t="s">
        <v>599</v>
      </c>
      <c r="D515" s="241"/>
      <c r="E515" s="241"/>
      <c r="F515" s="241"/>
      <c r="G515" s="241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139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x14ac:dyDescent="0.2">
      <c r="A516" s="225" t="s">
        <v>129</v>
      </c>
      <c r="B516" s="226" t="s">
        <v>93</v>
      </c>
      <c r="C516" s="242" t="s">
        <v>94</v>
      </c>
      <c r="D516" s="227"/>
      <c r="E516" s="228"/>
      <c r="F516" s="229"/>
      <c r="G516" s="229">
        <f>SUMIF(AG517:AG525,"&lt;&gt;NOR",G517:G525)</f>
        <v>0</v>
      </c>
      <c r="H516" s="229"/>
      <c r="I516" s="229">
        <f>SUM(I517:I525)</f>
        <v>0</v>
      </c>
      <c r="J516" s="229"/>
      <c r="K516" s="229">
        <f>SUM(K517:K525)</f>
        <v>0</v>
      </c>
      <c r="L516" s="229"/>
      <c r="M516" s="229">
        <f>SUM(M517:M525)</f>
        <v>0</v>
      </c>
      <c r="N516" s="228"/>
      <c r="O516" s="228">
        <f>SUM(O517:O525)</f>
        <v>6.45</v>
      </c>
      <c r="P516" s="228"/>
      <c r="Q516" s="228">
        <f>SUM(Q517:Q525)</f>
        <v>0</v>
      </c>
      <c r="R516" s="229"/>
      <c r="S516" s="229"/>
      <c r="T516" s="230"/>
      <c r="U516" s="224"/>
      <c r="V516" s="224">
        <f>SUM(V517:V525)</f>
        <v>4.97</v>
      </c>
      <c r="W516" s="224"/>
      <c r="X516" s="224"/>
      <c r="Y516" s="224"/>
      <c r="AG516" t="s">
        <v>130</v>
      </c>
    </row>
    <row r="517" spans="1:60" outlineLevel="1" x14ac:dyDescent="0.2">
      <c r="A517" s="255">
        <v>81</v>
      </c>
      <c r="B517" s="256" t="s">
        <v>600</v>
      </c>
      <c r="C517" s="265" t="s">
        <v>601</v>
      </c>
      <c r="D517" s="257" t="s">
        <v>227</v>
      </c>
      <c r="E517" s="258">
        <v>2</v>
      </c>
      <c r="F517" s="259"/>
      <c r="G517" s="260">
        <f>ROUND(E517*F517,2)</f>
        <v>0</v>
      </c>
      <c r="H517" s="259"/>
      <c r="I517" s="260">
        <f>ROUND(E517*H517,2)</f>
        <v>0</v>
      </c>
      <c r="J517" s="259"/>
      <c r="K517" s="260">
        <f>ROUND(E517*J517,2)</f>
        <v>0</v>
      </c>
      <c r="L517" s="260">
        <v>21</v>
      </c>
      <c r="M517" s="260">
        <f>G517*(1+L517/100)</f>
        <v>0</v>
      </c>
      <c r="N517" s="258">
        <v>0</v>
      </c>
      <c r="O517" s="258">
        <f>ROUND(E517*N517,2)</f>
        <v>0</v>
      </c>
      <c r="P517" s="258">
        <v>0</v>
      </c>
      <c r="Q517" s="258">
        <f>ROUND(E517*P517,2)</f>
        <v>0</v>
      </c>
      <c r="R517" s="260"/>
      <c r="S517" s="260" t="s">
        <v>134</v>
      </c>
      <c r="T517" s="261" t="s">
        <v>134</v>
      </c>
      <c r="U517" s="220">
        <v>0.39200000000000002</v>
      </c>
      <c r="V517" s="220">
        <f>ROUND(E517*U517,2)</f>
        <v>0.78</v>
      </c>
      <c r="W517" s="220"/>
      <c r="X517" s="220" t="s">
        <v>221</v>
      </c>
      <c r="Y517" s="220" t="s">
        <v>137</v>
      </c>
      <c r="Z517" s="210"/>
      <c r="AA517" s="210"/>
      <c r="AB517" s="210"/>
      <c r="AC517" s="210"/>
      <c r="AD517" s="210"/>
      <c r="AE517" s="210"/>
      <c r="AF517" s="210"/>
      <c r="AG517" s="210" t="s">
        <v>222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32">
        <v>82</v>
      </c>
      <c r="B518" s="233" t="s">
        <v>602</v>
      </c>
      <c r="C518" s="243" t="s">
        <v>603</v>
      </c>
      <c r="D518" s="234" t="s">
        <v>248</v>
      </c>
      <c r="E518" s="235">
        <v>31.5</v>
      </c>
      <c r="F518" s="236"/>
      <c r="G518" s="237">
        <f>ROUND(E518*F518,2)</f>
        <v>0</v>
      </c>
      <c r="H518" s="236"/>
      <c r="I518" s="237">
        <f>ROUND(E518*H518,2)</f>
        <v>0</v>
      </c>
      <c r="J518" s="236"/>
      <c r="K518" s="237">
        <f>ROUND(E518*J518,2)</f>
        <v>0</v>
      </c>
      <c r="L518" s="237">
        <v>21</v>
      </c>
      <c r="M518" s="237">
        <f>G518*(1+L518/100)</f>
        <v>0</v>
      </c>
      <c r="N518" s="235">
        <v>0.20474999999999999</v>
      </c>
      <c r="O518" s="235">
        <f>ROUND(E518*N518,2)</f>
        <v>6.45</v>
      </c>
      <c r="P518" s="235">
        <v>0</v>
      </c>
      <c r="Q518" s="235">
        <f>ROUND(E518*P518,2)</f>
        <v>0</v>
      </c>
      <c r="R518" s="237"/>
      <c r="S518" s="237" t="s">
        <v>134</v>
      </c>
      <c r="T518" s="238" t="s">
        <v>134</v>
      </c>
      <c r="U518" s="220">
        <v>0.1</v>
      </c>
      <c r="V518" s="220">
        <f>ROUND(E518*U518,2)</f>
        <v>3.15</v>
      </c>
      <c r="W518" s="220"/>
      <c r="X518" s="220" t="s">
        <v>221</v>
      </c>
      <c r="Y518" s="220" t="s">
        <v>137</v>
      </c>
      <c r="Z518" s="210"/>
      <c r="AA518" s="210"/>
      <c r="AB518" s="210"/>
      <c r="AC518" s="210"/>
      <c r="AD518" s="210"/>
      <c r="AE518" s="210"/>
      <c r="AF518" s="210"/>
      <c r="AG518" s="210" t="s">
        <v>222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2" x14ac:dyDescent="0.2">
      <c r="A519" s="217"/>
      <c r="B519" s="218"/>
      <c r="C519" s="263" t="s">
        <v>604</v>
      </c>
      <c r="D519" s="250"/>
      <c r="E519" s="251">
        <v>31.5</v>
      </c>
      <c r="F519" s="220"/>
      <c r="G519" s="220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20"/>
      <c r="Z519" s="210"/>
      <c r="AA519" s="210"/>
      <c r="AB519" s="210"/>
      <c r="AC519" s="210"/>
      <c r="AD519" s="210"/>
      <c r="AE519" s="210"/>
      <c r="AF519" s="210"/>
      <c r="AG519" s="210" t="s">
        <v>241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64" t="s">
        <v>242</v>
      </c>
      <c r="D520" s="252"/>
      <c r="E520" s="253">
        <v>31.5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241</v>
      </c>
      <c r="AH520" s="210">
        <v>1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32">
        <v>83</v>
      </c>
      <c r="B521" s="233" t="s">
        <v>605</v>
      </c>
      <c r="C521" s="243" t="s">
        <v>606</v>
      </c>
      <c r="D521" s="234" t="s">
        <v>248</v>
      </c>
      <c r="E521" s="235">
        <v>34.65</v>
      </c>
      <c r="F521" s="236"/>
      <c r="G521" s="237">
        <f>ROUND(E521*F521,2)</f>
        <v>0</v>
      </c>
      <c r="H521" s="236"/>
      <c r="I521" s="237">
        <f>ROUND(E521*H521,2)</f>
        <v>0</v>
      </c>
      <c r="J521" s="236"/>
      <c r="K521" s="237">
        <f>ROUND(E521*J521,2)</f>
        <v>0</v>
      </c>
      <c r="L521" s="237">
        <v>21</v>
      </c>
      <c r="M521" s="237">
        <f>G521*(1+L521/100)</f>
        <v>0</v>
      </c>
      <c r="N521" s="235">
        <v>6.0000000000000002E-5</v>
      </c>
      <c r="O521" s="235">
        <f>ROUND(E521*N521,2)</f>
        <v>0</v>
      </c>
      <c r="P521" s="235">
        <v>0</v>
      </c>
      <c r="Q521" s="235">
        <f>ROUND(E521*P521,2)</f>
        <v>0</v>
      </c>
      <c r="R521" s="237"/>
      <c r="S521" s="237" t="s">
        <v>134</v>
      </c>
      <c r="T521" s="238" t="s">
        <v>134</v>
      </c>
      <c r="U521" s="220">
        <v>0.03</v>
      </c>
      <c r="V521" s="220">
        <f>ROUND(E521*U521,2)</f>
        <v>1.04</v>
      </c>
      <c r="W521" s="220"/>
      <c r="X521" s="220" t="s">
        <v>221</v>
      </c>
      <c r="Y521" s="220" t="s">
        <v>137</v>
      </c>
      <c r="Z521" s="210"/>
      <c r="AA521" s="210"/>
      <c r="AB521" s="210"/>
      <c r="AC521" s="210"/>
      <c r="AD521" s="210"/>
      <c r="AE521" s="210"/>
      <c r="AF521" s="210"/>
      <c r="AG521" s="210" t="s">
        <v>222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">
      <c r="A522" s="217"/>
      <c r="B522" s="218"/>
      <c r="C522" s="263" t="s">
        <v>604</v>
      </c>
      <c r="D522" s="250"/>
      <c r="E522" s="251">
        <v>31.5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241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17"/>
      <c r="B523" s="218"/>
      <c r="C523" s="264" t="s">
        <v>242</v>
      </c>
      <c r="D523" s="252"/>
      <c r="E523" s="253">
        <v>31.5</v>
      </c>
      <c r="F523" s="220"/>
      <c r="G523" s="220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20"/>
      <c r="Z523" s="210"/>
      <c r="AA523" s="210"/>
      <c r="AB523" s="210"/>
      <c r="AC523" s="210"/>
      <c r="AD523" s="210"/>
      <c r="AE523" s="210"/>
      <c r="AF523" s="210"/>
      <c r="AG523" s="210" t="s">
        <v>241</v>
      </c>
      <c r="AH523" s="210">
        <v>1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17"/>
      <c r="B524" s="218"/>
      <c r="C524" s="263" t="s">
        <v>607</v>
      </c>
      <c r="D524" s="250"/>
      <c r="E524" s="251">
        <v>3.15</v>
      </c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241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64" t="s">
        <v>242</v>
      </c>
      <c r="D525" s="252"/>
      <c r="E525" s="253">
        <v>3.15</v>
      </c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241</v>
      </c>
      <c r="AH525" s="210">
        <v>1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x14ac:dyDescent="0.2">
      <c r="A526" s="225" t="s">
        <v>129</v>
      </c>
      <c r="B526" s="226" t="s">
        <v>95</v>
      </c>
      <c r="C526" s="242" t="s">
        <v>96</v>
      </c>
      <c r="D526" s="227"/>
      <c r="E526" s="228"/>
      <c r="F526" s="229"/>
      <c r="G526" s="229">
        <f>SUMIF(AG527:AG583,"&lt;&gt;NOR",G527:G583)</f>
        <v>0</v>
      </c>
      <c r="H526" s="229"/>
      <c r="I526" s="229">
        <f>SUM(I527:I583)</f>
        <v>0</v>
      </c>
      <c r="J526" s="229"/>
      <c r="K526" s="229">
        <f>SUM(K527:K583)</f>
        <v>0</v>
      </c>
      <c r="L526" s="229"/>
      <c r="M526" s="229">
        <f>SUM(M527:M583)</f>
        <v>0</v>
      </c>
      <c r="N526" s="228"/>
      <c r="O526" s="228">
        <f>SUM(O527:O583)</f>
        <v>0</v>
      </c>
      <c r="P526" s="228"/>
      <c r="Q526" s="228">
        <f>SUM(Q527:Q583)</f>
        <v>0</v>
      </c>
      <c r="R526" s="229"/>
      <c r="S526" s="229"/>
      <c r="T526" s="230"/>
      <c r="U526" s="224"/>
      <c r="V526" s="224">
        <f>SUM(V527:V583)</f>
        <v>45.62</v>
      </c>
      <c r="W526" s="224"/>
      <c r="X526" s="224"/>
      <c r="Y526" s="224"/>
      <c r="AG526" t="s">
        <v>130</v>
      </c>
    </row>
    <row r="527" spans="1:60" ht="22.5" outlineLevel="1" x14ac:dyDescent="0.2">
      <c r="A527" s="232">
        <v>84</v>
      </c>
      <c r="B527" s="233" t="s">
        <v>608</v>
      </c>
      <c r="C527" s="243" t="s">
        <v>609</v>
      </c>
      <c r="D527" s="234" t="s">
        <v>427</v>
      </c>
      <c r="E527" s="235">
        <v>25.06</v>
      </c>
      <c r="F527" s="236"/>
      <c r="G527" s="237">
        <f>ROUND(E527*F527,2)</f>
        <v>0</v>
      </c>
      <c r="H527" s="236"/>
      <c r="I527" s="237">
        <f>ROUND(E527*H527,2)</f>
        <v>0</v>
      </c>
      <c r="J527" s="236"/>
      <c r="K527" s="237">
        <f>ROUND(E527*J527,2)</f>
        <v>0</v>
      </c>
      <c r="L527" s="237">
        <v>21</v>
      </c>
      <c r="M527" s="237">
        <f>G527*(1+L527/100)</f>
        <v>0</v>
      </c>
      <c r="N527" s="235">
        <v>0</v>
      </c>
      <c r="O527" s="235">
        <f>ROUND(E527*N527,2)</f>
        <v>0</v>
      </c>
      <c r="P527" s="235">
        <v>0</v>
      </c>
      <c r="Q527" s="235">
        <f>ROUND(E527*P527,2)</f>
        <v>0</v>
      </c>
      <c r="R527" s="237" t="s">
        <v>610</v>
      </c>
      <c r="S527" s="237" t="s">
        <v>134</v>
      </c>
      <c r="T527" s="238" t="s">
        <v>134</v>
      </c>
      <c r="U527" s="220">
        <v>0.28000000000000003</v>
      </c>
      <c r="V527" s="220">
        <f>ROUND(E527*U527,2)</f>
        <v>7.02</v>
      </c>
      <c r="W527" s="220"/>
      <c r="X527" s="220" t="s">
        <v>221</v>
      </c>
      <c r="Y527" s="220" t="s">
        <v>137</v>
      </c>
      <c r="Z527" s="210"/>
      <c r="AA527" s="210"/>
      <c r="AB527" s="210"/>
      <c r="AC527" s="210"/>
      <c r="AD527" s="210"/>
      <c r="AE527" s="210"/>
      <c r="AF527" s="210"/>
      <c r="AG527" s="210" t="s">
        <v>222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2" x14ac:dyDescent="0.2">
      <c r="A528" s="217"/>
      <c r="B528" s="218"/>
      <c r="C528" s="262" t="s">
        <v>611</v>
      </c>
      <c r="D528" s="254"/>
      <c r="E528" s="254"/>
      <c r="F528" s="254"/>
      <c r="G528" s="254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10"/>
      <c r="AA528" s="210"/>
      <c r="AB528" s="210"/>
      <c r="AC528" s="210"/>
      <c r="AD528" s="210"/>
      <c r="AE528" s="210"/>
      <c r="AF528" s="210"/>
      <c r="AG528" s="210" t="s">
        <v>224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45" t="s">
        <v>160</v>
      </c>
      <c r="D529" s="241"/>
      <c r="E529" s="241"/>
      <c r="F529" s="241"/>
      <c r="G529" s="241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10"/>
      <c r="AA529" s="210"/>
      <c r="AB529" s="210"/>
      <c r="AC529" s="210"/>
      <c r="AD529" s="210"/>
      <c r="AE529" s="210"/>
      <c r="AF529" s="210"/>
      <c r="AG529" s="210" t="s">
        <v>139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45" t="s">
        <v>612</v>
      </c>
      <c r="D530" s="241"/>
      <c r="E530" s="241"/>
      <c r="F530" s="241"/>
      <c r="G530" s="241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139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ht="22.5" outlineLevel="3" x14ac:dyDescent="0.2">
      <c r="A531" s="217"/>
      <c r="B531" s="218"/>
      <c r="C531" s="245" t="s">
        <v>613</v>
      </c>
      <c r="D531" s="241"/>
      <c r="E531" s="241"/>
      <c r="F531" s="241"/>
      <c r="G531" s="241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10"/>
      <c r="AA531" s="210"/>
      <c r="AB531" s="210"/>
      <c r="AC531" s="210"/>
      <c r="AD531" s="210"/>
      <c r="AE531" s="210"/>
      <c r="AF531" s="210"/>
      <c r="AG531" s="210" t="s">
        <v>139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40" t="str">
        <f>C531</f>
        <v>- při vodorovné dopravě po vodě : vyložení na hromady na suchu nebo na přeložení na dopravní prostředek na suchu do 15 m vodorovně a současně do 4 m svisle,</v>
      </c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45" t="s">
        <v>614</v>
      </c>
      <c r="D532" s="241"/>
      <c r="E532" s="241"/>
      <c r="F532" s="241"/>
      <c r="G532" s="241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139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2" x14ac:dyDescent="0.2">
      <c r="A533" s="217"/>
      <c r="B533" s="218"/>
      <c r="C533" s="263" t="s">
        <v>273</v>
      </c>
      <c r="D533" s="250"/>
      <c r="E533" s="251"/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10"/>
      <c r="AA533" s="210"/>
      <c r="AB533" s="210"/>
      <c r="AC533" s="210"/>
      <c r="AD533" s="210"/>
      <c r="AE533" s="210"/>
      <c r="AF533" s="210"/>
      <c r="AG533" s="210" t="s">
        <v>241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17"/>
      <c r="B534" s="218"/>
      <c r="C534" s="263" t="s">
        <v>615</v>
      </c>
      <c r="D534" s="250"/>
      <c r="E534" s="251">
        <v>2.64</v>
      </c>
      <c r="F534" s="220"/>
      <c r="G534" s="220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20"/>
      <c r="Z534" s="210"/>
      <c r="AA534" s="210"/>
      <c r="AB534" s="210"/>
      <c r="AC534" s="210"/>
      <c r="AD534" s="210"/>
      <c r="AE534" s="210"/>
      <c r="AF534" s="210"/>
      <c r="AG534" s="210" t="s">
        <v>241</v>
      </c>
      <c r="AH534" s="210">
        <v>7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63" t="s">
        <v>616</v>
      </c>
      <c r="D535" s="250"/>
      <c r="E535" s="251">
        <v>8.8000000000000007</v>
      </c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241</v>
      </c>
      <c r="AH535" s="210">
        <v>7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63" t="s">
        <v>617</v>
      </c>
      <c r="D536" s="250"/>
      <c r="E536" s="251">
        <v>4.62</v>
      </c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20"/>
      <c r="Z536" s="210"/>
      <c r="AA536" s="210"/>
      <c r="AB536" s="210"/>
      <c r="AC536" s="210"/>
      <c r="AD536" s="210"/>
      <c r="AE536" s="210"/>
      <c r="AF536" s="210"/>
      <c r="AG536" s="210" t="s">
        <v>241</v>
      </c>
      <c r="AH536" s="210">
        <v>7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63" t="s">
        <v>618</v>
      </c>
      <c r="D537" s="250"/>
      <c r="E537" s="251">
        <v>0.2</v>
      </c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10"/>
      <c r="AA537" s="210"/>
      <c r="AB537" s="210"/>
      <c r="AC537" s="210"/>
      <c r="AD537" s="210"/>
      <c r="AE537" s="210"/>
      <c r="AF537" s="210"/>
      <c r="AG537" s="210" t="s">
        <v>241</v>
      </c>
      <c r="AH537" s="210">
        <v>7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64" t="s">
        <v>242</v>
      </c>
      <c r="D538" s="252"/>
      <c r="E538" s="253">
        <v>16.260000000000002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241</v>
      </c>
      <c r="AH538" s="210">
        <v>1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63" t="s">
        <v>275</v>
      </c>
      <c r="D539" s="250"/>
      <c r="E539" s="251"/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241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17"/>
      <c r="B540" s="218"/>
      <c r="C540" s="263" t="s">
        <v>616</v>
      </c>
      <c r="D540" s="250"/>
      <c r="E540" s="251">
        <v>8.8000000000000007</v>
      </c>
      <c r="F540" s="220"/>
      <c r="G540" s="220"/>
      <c r="H540" s="220"/>
      <c r="I540" s="220"/>
      <c r="J540" s="220"/>
      <c r="K540" s="220"/>
      <c r="L540" s="220"/>
      <c r="M540" s="220"/>
      <c r="N540" s="219"/>
      <c r="O540" s="219"/>
      <c r="P540" s="219"/>
      <c r="Q540" s="219"/>
      <c r="R540" s="220"/>
      <c r="S540" s="220"/>
      <c r="T540" s="220"/>
      <c r="U540" s="220"/>
      <c r="V540" s="220"/>
      <c r="W540" s="220"/>
      <c r="X540" s="220"/>
      <c r="Y540" s="220"/>
      <c r="Z540" s="210"/>
      <c r="AA540" s="210"/>
      <c r="AB540" s="210"/>
      <c r="AC540" s="210"/>
      <c r="AD540" s="210"/>
      <c r="AE540" s="210"/>
      <c r="AF540" s="210"/>
      <c r="AG540" s="210" t="s">
        <v>241</v>
      </c>
      <c r="AH540" s="210">
        <v>7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">
      <c r="A541" s="217"/>
      <c r="B541" s="218"/>
      <c r="C541" s="264" t="s">
        <v>242</v>
      </c>
      <c r="D541" s="252"/>
      <c r="E541" s="253">
        <v>8.8000000000000007</v>
      </c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241</v>
      </c>
      <c r="AH541" s="210">
        <v>1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ht="22.5" outlineLevel="1" x14ac:dyDescent="0.2">
      <c r="A542" s="232">
        <v>85</v>
      </c>
      <c r="B542" s="233" t="s">
        <v>619</v>
      </c>
      <c r="C542" s="243" t="s">
        <v>620</v>
      </c>
      <c r="D542" s="234" t="s">
        <v>427</v>
      </c>
      <c r="E542" s="235">
        <v>25.06</v>
      </c>
      <c r="F542" s="236"/>
      <c r="G542" s="237">
        <f>ROUND(E542*F542,2)</f>
        <v>0</v>
      </c>
      <c r="H542" s="236"/>
      <c r="I542" s="237">
        <f>ROUND(E542*H542,2)</f>
        <v>0</v>
      </c>
      <c r="J542" s="236"/>
      <c r="K542" s="237">
        <f>ROUND(E542*J542,2)</f>
        <v>0</v>
      </c>
      <c r="L542" s="237">
        <v>21</v>
      </c>
      <c r="M542" s="237">
        <f>G542*(1+L542/100)</f>
        <v>0</v>
      </c>
      <c r="N542" s="235">
        <v>0</v>
      </c>
      <c r="O542" s="235">
        <f>ROUND(E542*N542,2)</f>
        <v>0</v>
      </c>
      <c r="P542" s="235">
        <v>0</v>
      </c>
      <c r="Q542" s="235">
        <f>ROUND(E542*P542,2)</f>
        <v>0</v>
      </c>
      <c r="R542" s="237" t="s">
        <v>621</v>
      </c>
      <c r="S542" s="237" t="s">
        <v>134</v>
      </c>
      <c r="T542" s="238" t="s">
        <v>134</v>
      </c>
      <c r="U542" s="220">
        <v>0.49</v>
      </c>
      <c r="V542" s="220">
        <f>ROUND(E542*U542,2)</f>
        <v>12.28</v>
      </c>
      <c r="W542" s="220"/>
      <c r="X542" s="220" t="s">
        <v>221</v>
      </c>
      <c r="Y542" s="220" t="s">
        <v>137</v>
      </c>
      <c r="Z542" s="210"/>
      <c r="AA542" s="210"/>
      <c r="AB542" s="210"/>
      <c r="AC542" s="210"/>
      <c r="AD542" s="210"/>
      <c r="AE542" s="210"/>
      <c r="AF542" s="210"/>
      <c r="AG542" s="210" t="s">
        <v>222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2" x14ac:dyDescent="0.2">
      <c r="A543" s="217"/>
      <c r="B543" s="218"/>
      <c r="C543" s="244" t="s">
        <v>622</v>
      </c>
      <c r="D543" s="239"/>
      <c r="E543" s="239"/>
      <c r="F543" s="239"/>
      <c r="G543" s="239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20"/>
      <c r="Z543" s="210"/>
      <c r="AA543" s="210"/>
      <c r="AB543" s="210"/>
      <c r="AC543" s="210"/>
      <c r="AD543" s="210"/>
      <c r="AE543" s="210"/>
      <c r="AF543" s="210"/>
      <c r="AG543" s="210" t="s">
        <v>139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17"/>
      <c r="B544" s="218"/>
      <c r="C544" s="263" t="s">
        <v>273</v>
      </c>
      <c r="D544" s="250"/>
      <c r="E544" s="251"/>
      <c r="F544" s="220"/>
      <c r="G544" s="220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10"/>
      <c r="AA544" s="210"/>
      <c r="AB544" s="210"/>
      <c r="AC544" s="210"/>
      <c r="AD544" s="210"/>
      <c r="AE544" s="210"/>
      <c r="AF544" s="210"/>
      <c r="AG544" s="210" t="s">
        <v>241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">
      <c r="A545" s="217"/>
      <c r="B545" s="218"/>
      <c r="C545" s="263" t="s">
        <v>615</v>
      </c>
      <c r="D545" s="250"/>
      <c r="E545" s="251">
        <v>2.64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241</v>
      </c>
      <c r="AH545" s="210">
        <v>7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63" t="s">
        <v>616</v>
      </c>
      <c r="D546" s="250"/>
      <c r="E546" s="251">
        <v>8.8000000000000007</v>
      </c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241</v>
      </c>
      <c r="AH546" s="210">
        <v>7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63" t="s">
        <v>617</v>
      </c>
      <c r="D547" s="250"/>
      <c r="E547" s="251">
        <v>4.62</v>
      </c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10"/>
      <c r="AA547" s="210"/>
      <c r="AB547" s="210"/>
      <c r="AC547" s="210"/>
      <c r="AD547" s="210"/>
      <c r="AE547" s="210"/>
      <c r="AF547" s="210"/>
      <c r="AG547" s="210" t="s">
        <v>241</v>
      </c>
      <c r="AH547" s="210">
        <v>7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63" t="s">
        <v>618</v>
      </c>
      <c r="D548" s="250"/>
      <c r="E548" s="251">
        <v>0.2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10"/>
      <c r="AA548" s="210"/>
      <c r="AB548" s="210"/>
      <c r="AC548" s="210"/>
      <c r="AD548" s="210"/>
      <c r="AE548" s="210"/>
      <c r="AF548" s="210"/>
      <c r="AG548" s="210" t="s">
        <v>241</v>
      </c>
      <c r="AH548" s="210">
        <v>7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64" t="s">
        <v>242</v>
      </c>
      <c r="D549" s="252"/>
      <c r="E549" s="253">
        <v>16.260000000000002</v>
      </c>
      <c r="F549" s="220"/>
      <c r="G549" s="220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20"/>
      <c r="Z549" s="210"/>
      <c r="AA549" s="210"/>
      <c r="AB549" s="210"/>
      <c r="AC549" s="210"/>
      <c r="AD549" s="210"/>
      <c r="AE549" s="210"/>
      <c r="AF549" s="210"/>
      <c r="AG549" s="210" t="s">
        <v>241</v>
      </c>
      <c r="AH549" s="210">
        <v>1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63" t="s">
        <v>275</v>
      </c>
      <c r="D550" s="250"/>
      <c r="E550" s="251"/>
      <c r="F550" s="220"/>
      <c r="G550" s="220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20"/>
      <c r="Z550" s="210"/>
      <c r="AA550" s="210"/>
      <c r="AB550" s="210"/>
      <c r="AC550" s="210"/>
      <c r="AD550" s="210"/>
      <c r="AE550" s="210"/>
      <c r="AF550" s="210"/>
      <c r="AG550" s="210" t="s">
        <v>241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63" t="s">
        <v>616</v>
      </c>
      <c r="D551" s="250"/>
      <c r="E551" s="251">
        <v>8.8000000000000007</v>
      </c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10"/>
      <c r="AA551" s="210"/>
      <c r="AB551" s="210"/>
      <c r="AC551" s="210"/>
      <c r="AD551" s="210"/>
      <c r="AE551" s="210"/>
      <c r="AF551" s="210"/>
      <c r="AG551" s="210" t="s">
        <v>241</v>
      </c>
      <c r="AH551" s="210">
        <v>7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64" t="s">
        <v>242</v>
      </c>
      <c r="D552" s="252"/>
      <c r="E552" s="253">
        <v>8.8000000000000007</v>
      </c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241</v>
      </c>
      <c r="AH552" s="210">
        <v>1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32">
        <v>86</v>
      </c>
      <c r="B553" s="233" t="s">
        <v>623</v>
      </c>
      <c r="C553" s="243" t="s">
        <v>624</v>
      </c>
      <c r="D553" s="234" t="s">
        <v>427</v>
      </c>
      <c r="E553" s="235">
        <v>250.6</v>
      </c>
      <c r="F553" s="236"/>
      <c r="G553" s="237">
        <f>ROUND(E553*F553,2)</f>
        <v>0</v>
      </c>
      <c r="H553" s="236"/>
      <c r="I553" s="237">
        <f>ROUND(E553*H553,2)</f>
        <v>0</v>
      </c>
      <c r="J553" s="236"/>
      <c r="K553" s="237">
        <f>ROUND(E553*J553,2)</f>
        <v>0</v>
      </c>
      <c r="L553" s="237">
        <v>21</v>
      </c>
      <c r="M553" s="237">
        <f>G553*(1+L553/100)</f>
        <v>0</v>
      </c>
      <c r="N553" s="235">
        <v>0</v>
      </c>
      <c r="O553" s="235">
        <f>ROUND(E553*N553,2)</f>
        <v>0</v>
      </c>
      <c r="P553" s="235">
        <v>0</v>
      </c>
      <c r="Q553" s="235">
        <f>ROUND(E553*P553,2)</f>
        <v>0</v>
      </c>
      <c r="R553" s="237" t="s">
        <v>621</v>
      </c>
      <c r="S553" s="237" t="s">
        <v>134</v>
      </c>
      <c r="T553" s="238" t="s">
        <v>134</v>
      </c>
      <c r="U553" s="220">
        <v>0</v>
      </c>
      <c r="V553" s="220">
        <f>ROUND(E553*U553,2)</f>
        <v>0</v>
      </c>
      <c r="W553" s="220"/>
      <c r="X553" s="220" t="s">
        <v>221</v>
      </c>
      <c r="Y553" s="220" t="s">
        <v>137</v>
      </c>
      <c r="Z553" s="210"/>
      <c r="AA553" s="210"/>
      <c r="AB553" s="210"/>
      <c r="AC553" s="210"/>
      <c r="AD553" s="210"/>
      <c r="AE553" s="210"/>
      <c r="AF553" s="210"/>
      <c r="AG553" s="210" t="s">
        <v>222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">
      <c r="A554" s="217"/>
      <c r="B554" s="218"/>
      <c r="C554" s="263" t="s">
        <v>625</v>
      </c>
      <c r="D554" s="250"/>
      <c r="E554" s="251">
        <v>162.6</v>
      </c>
      <c r="F554" s="220"/>
      <c r="G554" s="220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20"/>
      <c r="Z554" s="210"/>
      <c r="AA554" s="210"/>
      <c r="AB554" s="210"/>
      <c r="AC554" s="210"/>
      <c r="AD554" s="210"/>
      <c r="AE554" s="210"/>
      <c r="AF554" s="210"/>
      <c r="AG554" s="210" t="s">
        <v>241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64" t="s">
        <v>242</v>
      </c>
      <c r="D555" s="252"/>
      <c r="E555" s="253">
        <v>162.6</v>
      </c>
      <c r="F555" s="220"/>
      <c r="G555" s="220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241</v>
      </c>
      <c r="AH555" s="210">
        <v>1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63" t="s">
        <v>626</v>
      </c>
      <c r="D556" s="250"/>
      <c r="E556" s="251">
        <v>88</v>
      </c>
      <c r="F556" s="220"/>
      <c r="G556" s="220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10"/>
      <c r="AA556" s="210"/>
      <c r="AB556" s="210"/>
      <c r="AC556" s="210"/>
      <c r="AD556" s="210"/>
      <c r="AE556" s="210"/>
      <c r="AF556" s="210"/>
      <c r="AG556" s="210" t="s">
        <v>241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64" t="s">
        <v>242</v>
      </c>
      <c r="D557" s="252"/>
      <c r="E557" s="253">
        <v>88</v>
      </c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10"/>
      <c r="AA557" s="210"/>
      <c r="AB557" s="210"/>
      <c r="AC557" s="210"/>
      <c r="AD557" s="210"/>
      <c r="AE557" s="210"/>
      <c r="AF557" s="210"/>
      <c r="AG557" s="210" t="s">
        <v>241</v>
      </c>
      <c r="AH557" s="210">
        <v>1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32">
        <v>87</v>
      </c>
      <c r="B558" s="233" t="s">
        <v>627</v>
      </c>
      <c r="C558" s="243" t="s">
        <v>628</v>
      </c>
      <c r="D558" s="234" t="s">
        <v>427</v>
      </c>
      <c r="E558" s="235">
        <v>25.06</v>
      </c>
      <c r="F558" s="236"/>
      <c r="G558" s="237">
        <f>ROUND(E558*F558,2)</f>
        <v>0</v>
      </c>
      <c r="H558" s="236"/>
      <c r="I558" s="237">
        <f>ROUND(E558*H558,2)</f>
        <v>0</v>
      </c>
      <c r="J558" s="236"/>
      <c r="K558" s="237">
        <f>ROUND(E558*J558,2)</f>
        <v>0</v>
      </c>
      <c r="L558" s="237">
        <v>21</v>
      </c>
      <c r="M558" s="237">
        <f>G558*(1+L558/100)</f>
        <v>0</v>
      </c>
      <c r="N558" s="235">
        <v>0</v>
      </c>
      <c r="O558" s="235">
        <f>ROUND(E558*N558,2)</f>
        <v>0</v>
      </c>
      <c r="P558" s="235">
        <v>0</v>
      </c>
      <c r="Q558" s="235">
        <f>ROUND(E558*P558,2)</f>
        <v>0</v>
      </c>
      <c r="R558" s="237" t="s">
        <v>621</v>
      </c>
      <c r="S558" s="237" t="s">
        <v>134</v>
      </c>
      <c r="T558" s="238" t="s">
        <v>134</v>
      </c>
      <c r="U558" s="220">
        <v>0.94</v>
      </c>
      <c r="V558" s="220">
        <f>ROUND(E558*U558,2)</f>
        <v>23.56</v>
      </c>
      <c r="W558" s="220"/>
      <c r="X558" s="220" t="s">
        <v>221</v>
      </c>
      <c r="Y558" s="220" t="s">
        <v>137</v>
      </c>
      <c r="Z558" s="210"/>
      <c r="AA558" s="210"/>
      <c r="AB558" s="210"/>
      <c r="AC558" s="210"/>
      <c r="AD558" s="210"/>
      <c r="AE558" s="210"/>
      <c r="AF558" s="210"/>
      <c r="AG558" s="210" t="s">
        <v>222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17"/>
      <c r="B559" s="218"/>
      <c r="C559" s="263" t="s">
        <v>273</v>
      </c>
      <c r="D559" s="250"/>
      <c r="E559" s="251"/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10"/>
      <c r="AA559" s="210"/>
      <c r="AB559" s="210"/>
      <c r="AC559" s="210"/>
      <c r="AD559" s="210"/>
      <c r="AE559" s="210"/>
      <c r="AF559" s="210"/>
      <c r="AG559" s="210" t="s">
        <v>241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17"/>
      <c r="B560" s="218"/>
      <c r="C560" s="263" t="s">
        <v>615</v>
      </c>
      <c r="D560" s="250"/>
      <c r="E560" s="251">
        <v>2.64</v>
      </c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10"/>
      <c r="AA560" s="210"/>
      <c r="AB560" s="210"/>
      <c r="AC560" s="210"/>
      <c r="AD560" s="210"/>
      <c r="AE560" s="210"/>
      <c r="AF560" s="210"/>
      <c r="AG560" s="210" t="s">
        <v>241</v>
      </c>
      <c r="AH560" s="210">
        <v>7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17"/>
      <c r="B561" s="218"/>
      <c r="C561" s="263" t="s">
        <v>616</v>
      </c>
      <c r="D561" s="250"/>
      <c r="E561" s="251">
        <v>8.8000000000000007</v>
      </c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10"/>
      <c r="AA561" s="210"/>
      <c r="AB561" s="210"/>
      <c r="AC561" s="210"/>
      <c r="AD561" s="210"/>
      <c r="AE561" s="210"/>
      <c r="AF561" s="210"/>
      <c r="AG561" s="210" t="s">
        <v>241</v>
      </c>
      <c r="AH561" s="210">
        <v>7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63" t="s">
        <v>617</v>
      </c>
      <c r="D562" s="250"/>
      <c r="E562" s="251">
        <v>4.62</v>
      </c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20"/>
      <c r="Z562" s="210"/>
      <c r="AA562" s="210"/>
      <c r="AB562" s="210"/>
      <c r="AC562" s="210"/>
      <c r="AD562" s="210"/>
      <c r="AE562" s="210"/>
      <c r="AF562" s="210"/>
      <c r="AG562" s="210" t="s">
        <v>241</v>
      </c>
      <c r="AH562" s="210">
        <v>7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63" t="s">
        <v>618</v>
      </c>
      <c r="D563" s="250"/>
      <c r="E563" s="251">
        <v>0.2</v>
      </c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241</v>
      </c>
      <c r="AH563" s="210">
        <v>7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64" t="s">
        <v>242</v>
      </c>
      <c r="D564" s="252"/>
      <c r="E564" s="253">
        <v>16.260000000000002</v>
      </c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10"/>
      <c r="AA564" s="210"/>
      <c r="AB564" s="210"/>
      <c r="AC564" s="210"/>
      <c r="AD564" s="210"/>
      <c r="AE564" s="210"/>
      <c r="AF564" s="210"/>
      <c r="AG564" s="210" t="s">
        <v>241</v>
      </c>
      <c r="AH564" s="210">
        <v>1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17"/>
      <c r="B565" s="218"/>
      <c r="C565" s="263" t="s">
        <v>275</v>
      </c>
      <c r="D565" s="250"/>
      <c r="E565" s="251"/>
      <c r="F565" s="220"/>
      <c r="G565" s="220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10"/>
      <c r="AA565" s="210"/>
      <c r="AB565" s="210"/>
      <c r="AC565" s="210"/>
      <c r="AD565" s="210"/>
      <c r="AE565" s="210"/>
      <c r="AF565" s="210"/>
      <c r="AG565" s="210" t="s">
        <v>241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">
      <c r="A566" s="217"/>
      <c r="B566" s="218"/>
      <c r="C566" s="263" t="s">
        <v>616</v>
      </c>
      <c r="D566" s="250"/>
      <c r="E566" s="251">
        <v>8.8000000000000007</v>
      </c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20"/>
      <c r="Z566" s="210"/>
      <c r="AA566" s="210"/>
      <c r="AB566" s="210"/>
      <c r="AC566" s="210"/>
      <c r="AD566" s="210"/>
      <c r="AE566" s="210"/>
      <c r="AF566" s="210"/>
      <c r="AG566" s="210" t="s">
        <v>241</v>
      </c>
      <c r="AH566" s="210">
        <v>7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64" t="s">
        <v>242</v>
      </c>
      <c r="D567" s="252"/>
      <c r="E567" s="253">
        <v>8.8000000000000007</v>
      </c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10"/>
      <c r="AA567" s="210"/>
      <c r="AB567" s="210"/>
      <c r="AC567" s="210"/>
      <c r="AD567" s="210"/>
      <c r="AE567" s="210"/>
      <c r="AF567" s="210"/>
      <c r="AG567" s="210" t="s">
        <v>241</v>
      </c>
      <c r="AH567" s="210">
        <v>1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ht="22.5" outlineLevel="1" x14ac:dyDescent="0.2">
      <c r="A568" s="232">
        <v>88</v>
      </c>
      <c r="B568" s="233" t="s">
        <v>629</v>
      </c>
      <c r="C568" s="243" t="s">
        <v>630</v>
      </c>
      <c r="D568" s="234" t="s">
        <v>427</v>
      </c>
      <c r="E568" s="235">
        <v>25.06</v>
      </c>
      <c r="F568" s="236"/>
      <c r="G568" s="237">
        <f>ROUND(E568*F568,2)</f>
        <v>0</v>
      </c>
      <c r="H568" s="236"/>
      <c r="I568" s="237">
        <f>ROUND(E568*H568,2)</f>
        <v>0</v>
      </c>
      <c r="J568" s="236"/>
      <c r="K568" s="237">
        <f>ROUND(E568*J568,2)</f>
        <v>0</v>
      </c>
      <c r="L568" s="237">
        <v>21</v>
      </c>
      <c r="M568" s="237">
        <f>G568*(1+L568/100)</f>
        <v>0</v>
      </c>
      <c r="N568" s="235">
        <v>0</v>
      </c>
      <c r="O568" s="235">
        <f>ROUND(E568*N568,2)</f>
        <v>0</v>
      </c>
      <c r="P568" s="235">
        <v>0</v>
      </c>
      <c r="Q568" s="235">
        <f>ROUND(E568*P568,2)</f>
        <v>0</v>
      </c>
      <c r="R568" s="237" t="s">
        <v>621</v>
      </c>
      <c r="S568" s="237" t="s">
        <v>134</v>
      </c>
      <c r="T568" s="238" t="s">
        <v>134</v>
      </c>
      <c r="U568" s="220">
        <v>0.11</v>
      </c>
      <c r="V568" s="220">
        <f>ROUND(E568*U568,2)</f>
        <v>2.76</v>
      </c>
      <c r="W568" s="220"/>
      <c r="X568" s="220" t="s">
        <v>221</v>
      </c>
      <c r="Y568" s="220" t="s">
        <v>137</v>
      </c>
      <c r="Z568" s="210"/>
      <c r="AA568" s="210"/>
      <c r="AB568" s="210"/>
      <c r="AC568" s="210"/>
      <c r="AD568" s="210"/>
      <c r="AE568" s="210"/>
      <c r="AF568" s="210"/>
      <c r="AG568" s="210" t="s">
        <v>222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">
      <c r="A569" s="217"/>
      <c r="B569" s="218"/>
      <c r="C569" s="263" t="s">
        <v>273</v>
      </c>
      <c r="D569" s="250"/>
      <c r="E569" s="251"/>
      <c r="F569" s="220"/>
      <c r="G569" s="220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20"/>
      <c r="Z569" s="210"/>
      <c r="AA569" s="210"/>
      <c r="AB569" s="210"/>
      <c r="AC569" s="210"/>
      <c r="AD569" s="210"/>
      <c r="AE569" s="210"/>
      <c r="AF569" s="210"/>
      <c r="AG569" s="210" t="s">
        <v>241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">
      <c r="A570" s="217"/>
      <c r="B570" s="218"/>
      <c r="C570" s="263" t="s">
        <v>615</v>
      </c>
      <c r="D570" s="250"/>
      <c r="E570" s="251">
        <v>2.64</v>
      </c>
      <c r="F570" s="220"/>
      <c r="G570" s="220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20"/>
      <c r="Z570" s="210"/>
      <c r="AA570" s="210"/>
      <c r="AB570" s="210"/>
      <c r="AC570" s="210"/>
      <c r="AD570" s="210"/>
      <c r="AE570" s="210"/>
      <c r="AF570" s="210"/>
      <c r="AG570" s="210" t="s">
        <v>241</v>
      </c>
      <c r="AH570" s="210">
        <v>7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63" t="s">
        <v>616</v>
      </c>
      <c r="D571" s="250"/>
      <c r="E571" s="251">
        <v>8.8000000000000007</v>
      </c>
      <c r="F571" s="220"/>
      <c r="G571" s="220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10"/>
      <c r="AA571" s="210"/>
      <c r="AB571" s="210"/>
      <c r="AC571" s="210"/>
      <c r="AD571" s="210"/>
      <c r="AE571" s="210"/>
      <c r="AF571" s="210"/>
      <c r="AG571" s="210" t="s">
        <v>241</v>
      </c>
      <c r="AH571" s="210">
        <v>7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63" t="s">
        <v>617</v>
      </c>
      <c r="D572" s="250"/>
      <c r="E572" s="251">
        <v>4.62</v>
      </c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241</v>
      </c>
      <c r="AH572" s="210">
        <v>7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63" t="s">
        <v>618</v>
      </c>
      <c r="D573" s="250"/>
      <c r="E573" s="251">
        <v>0.2</v>
      </c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10"/>
      <c r="AA573" s="210"/>
      <c r="AB573" s="210"/>
      <c r="AC573" s="210"/>
      <c r="AD573" s="210"/>
      <c r="AE573" s="210"/>
      <c r="AF573" s="210"/>
      <c r="AG573" s="210" t="s">
        <v>241</v>
      </c>
      <c r="AH573" s="210">
        <v>7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64" t="s">
        <v>242</v>
      </c>
      <c r="D574" s="252"/>
      <c r="E574" s="253">
        <v>16.260000000000002</v>
      </c>
      <c r="F574" s="220"/>
      <c r="G574" s="220"/>
      <c r="H574" s="220"/>
      <c r="I574" s="220"/>
      <c r="J574" s="220"/>
      <c r="K574" s="220"/>
      <c r="L574" s="220"/>
      <c r="M574" s="220"/>
      <c r="N574" s="219"/>
      <c r="O574" s="219"/>
      <c r="P574" s="219"/>
      <c r="Q574" s="219"/>
      <c r="R574" s="220"/>
      <c r="S574" s="220"/>
      <c r="T574" s="220"/>
      <c r="U574" s="220"/>
      <c r="V574" s="220"/>
      <c r="W574" s="220"/>
      <c r="X574" s="220"/>
      <c r="Y574" s="220"/>
      <c r="Z574" s="210"/>
      <c r="AA574" s="210"/>
      <c r="AB574" s="210"/>
      <c r="AC574" s="210"/>
      <c r="AD574" s="210"/>
      <c r="AE574" s="210"/>
      <c r="AF574" s="210"/>
      <c r="AG574" s="210" t="s">
        <v>241</v>
      </c>
      <c r="AH574" s="210">
        <v>1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63" t="s">
        <v>275</v>
      </c>
      <c r="D575" s="250"/>
      <c r="E575" s="251"/>
      <c r="F575" s="220"/>
      <c r="G575" s="220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241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63" t="s">
        <v>616</v>
      </c>
      <c r="D576" s="250"/>
      <c r="E576" s="251">
        <v>8.8000000000000007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241</v>
      </c>
      <c r="AH576" s="210">
        <v>7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64" t="s">
        <v>242</v>
      </c>
      <c r="D577" s="252"/>
      <c r="E577" s="253">
        <v>8.8000000000000007</v>
      </c>
      <c r="F577" s="220"/>
      <c r="G577" s="220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20"/>
      <c r="Z577" s="210"/>
      <c r="AA577" s="210"/>
      <c r="AB577" s="210"/>
      <c r="AC577" s="210"/>
      <c r="AD577" s="210"/>
      <c r="AE577" s="210"/>
      <c r="AF577" s="210"/>
      <c r="AG577" s="210" t="s">
        <v>241</v>
      </c>
      <c r="AH577" s="210">
        <v>1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32">
        <v>89</v>
      </c>
      <c r="B578" s="233" t="s">
        <v>631</v>
      </c>
      <c r="C578" s="243" t="s">
        <v>632</v>
      </c>
      <c r="D578" s="234" t="s">
        <v>427</v>
      </c>
      <c r="E578" s="235">
        <v>2.64</v>
      </c>
      <c r="F578" s="236"/>
      <c r="G578" s="237">
        <f>ROUND(E578*F578,2)</f>
        <v>0</v>
      </c>
      <c r="H578" s="236"/>
      <c r="I578" s="237">
        <f>ROUND(E578*H578,2)</f>
        <v>0</v>
      </c>
      <c r="J578" s="236"/>
      <c r="K578" s="237">
        <f>ROUND(E578*J578,2)</f>
        <v>0</v>
      </c>
      <c r="L578" s="237">
        <v>21</v>
      </c>
      <c r="M578" s="237">
        <f>G578*(1+L578/100)</f>
        <v>0</v>
      </c>
      <c r="N578" s="235">
        <v>0</v>
      </c>
      <c r="O578" s="235">
        <f>ROUND(E578*N578,2)</f>
        <v>0</v>
      </c>
      <c r="P578" s="235">
        <v>0</v>
      </c>
      <c r="Q578" s="235">
        <f>ROUND(E578*P578,2)</f>
        <v>0</v>
      </c>
      <c r="R578" s="237" t="s">
        <v>621</v>
      </c>
      <c r="S578" s="237" t="s">
        <v>134</v>
      </c>
      <c r="T578" s="238" t="s">
        <v>134</v>
      </c>
      <c r="U578" s="220">
        <v>0</v>
      </c>
      <c r="V578" s="220">
        <f>ROUND(E578*U578,2)</f>
        <v>0</v>
      </c>
      <c r="W578" s="220"/>
      <c r="X578" s="220" t="s">
        <v>221</v>
      </c>
      <c r="Y578" s="220" t="s">
        <v>137</v>
      </c>
      <c r="Z578" s="210"/>
      <c r="AA578" s="210"/>
      <c r="AB578" s="210"/>
      <c r="AC578" s="210"/>
      <c r="AD578" s="210"/>
      <c r="AE578" s="210"/>
      <c r="AF578" s="210"/>
      <c r="AG578" s="210" t="s">
        <v>222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">
      <c r="A579" s="217"/>
      <c r="B579" s="218"/>
      <c r="C579" s="244" t="s">
        <v>633</v>
      </c>
      <c r="D579" s="239"/>
      <c r="E579" s="239"/>
      <c r="F579" s="239"/>
      <c r="G579" s="239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10"/>
      <c r="AA579" s="210"/>
      <c r="AB579" s="210"/>
      <c r="AC579" s="210"/>
      <c r="AD579" s="210"/>
      <c r="AE579" s="210"/>
      <c r="AF579" s="210"/>
      <c r="AG579" s="210" t="s">
        <v>139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2" x14ac:dyDescent="0.2">
      <c r="A580" s="217"/>
      <c r="B580" s="218"/>
      <c r="C580" s="263" t="s">
        <v>615</v>
      </c>
      <c r="D580" s="250"/>
      <c r="E580" s="251">
        <v>2.64</v>
      </c>
      <c r="F580" s="220"/>
      <c r="G580" s="220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20"/>
      <c r="Z580" s="210"/>
      <c r="AA580" s="210"/>
      <c r="AB580" s="210"/>
      <c r="AC580" s="210"/>
      <c r="AD580" s="210"/>
      <c r="AE580" s="210"/>
      <c r="AF580" s="210"/>
      <c r="AG580" s="210" t="s">
        <v>241</v>
      </c>
      <c r="AH580" s="210">
        <v>7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ht="22.5" outlineLevel="1" x14ac:dyDescent="0.2">
      <c r="A581" s="232">
        <v>90</v>
      </c>
      <c r="B581" s="233" t="s">
        <v>634</v>
      </c>
      <c r="C581" s="243" t="s">
        <v>635</v>
      </c>
      <c r="D581" s="234" t="s">
        <v>427</v>
      </c>
      <c r="E581" s="235">
        <v>4.62</v>
      </c>
      <c r="F581" s="236"/>
      <c r="G581" s="237">
        <f>ROUND(E581*F581,2)</f>
        <v>0</v>
      </c>
      <c r="H581" s="236"/>
      <c r="I581" s="237">
        <f>ROUND(E581*H581,2)</f>
        <v>0</v>
      </c>
      <c r="J581" s="236"/>
      <c r="K581" s="237">
        <f>ROUND(E581*J581,2)</f>
        <v>0</v>
      </c>
      <c r="L581" s="237">
        <v>21</v>
      </c>
      <c r="M581" s="237">
        <f>G581*(1+L581/100)</f>
        <v>0</v>
      </c>
      <c r="N581" s="235">
        <v>0</v>
      </c>
      <c r="O581" s="235">
        <f>ROUND(E581*N581,2)</f>
        <v>0</v>
      </c>
      <c r="P581" s="235">
        <v>0</v>
      </c>
      <c r="Q581" s="235">
        <f>ROUND(E581*P581,2)</f>
        <v>0</v>
      </c>
      <c r="R581" s="237" t="s">
        <v>621</v>
      </c>
      <c r="S581" s="237" t="s">
        <v>134</v>
      </c>
      <c r="T581" s="238" t="s">
        <v>134</v>
      </c>
      <c r="U581" s="220">
        <v>0</v>
      </c>
      <c r="V581" s="220">
        <f>ROUND(E581*U581,2)</f>
        <v>0</v>
      </c>
      <c r="W581" s="220"/>
      <c r="X581" s="220" t="s">
        <v>221</v>
      </c>
      <c r="Y581" s="220" t="s">
        <v>137</v>
      </c>
      <c r="Z581" s="210"/>
      <c r="AA581" s="210"/>
      <c r="AB581" s="210"/>
      <c r="AC581" s="210"/>
      <c r="AD581" s="210"/>
      <c r="AE581" s="210"/>
      <c r="AF581" s="210"/>
      <c r="AG581" s="210" t="s">
        <v>222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">
      <c r="A582" s="217"/>
      <c r="B582" s="218"/>
      <c r="C582" s="244" t="s">
        <v>636</v>
      </c>
      <c r="D582" s="239"/>
      <c r="E582" s="239"/>
      <c r="F582" s="239"/>
      <c r="G582" s="239"/>
      <c r="H582" s="220"/>
      <c r="I582" s="220"/>
      <c r="J582" s="220"/>
      <c r="K582" s="220"/>
      <c r="L582" s="220"/>
      <c r="M582" s="220"/>
      <c r="N582" s="219"/>
      <c r="O582" s="219"/>
      <c r="P582" s="219"/>
      <c r="Q582" s="219"/>
      <c r="R582" s="220"/>
      <c r="S582" s="220"/>
      <c r="T582" s="220"/>
      <c r="U582" s="220"/>
      <c r="V582" s="220"/>
      <c r="W582" s="220"/>
      <c r="X582" s="220"/>
      <c r="Y582" s="220"/>
      <c r="Z582" s="210"/>
      <c r="AA582" s="210"/>
      <c r="AB582" s="210"/>
      <c r="AC582" s="210"/>
      <c r="AD582" s="210"/>
      <c r="AE582" s="210"/>
      <c r="AF582" s="210"/>
      <c r="AG582" s="210" t="s">
        <v>139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2" x14ac:dyDescent="0.2">
      <c r="A583" s="217"/>
      <c r="B583" s="218"/>
      <c r="C583" s="263" t="s">
        <v>617</v>
      </c>
      <c r="D583" s="250"/>
      <c r="E583" s="251">
        <v>4.62</v>
      </c>
      <c r="F583" s="220"/>
      <c r="G583" s="220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20"/>
      <c r="Z583" s="210"/>
      <c r="AA583" s="210"/>
      <c r="AB583" s="210"/>
      <c r="AC583" s="210"/>
      <c r="AD583" s="210"/>
      <c r="AE583" s="210"/>
      <c r="AF583" s="210"/>
      <c r="AG583" s="210" t="s">
        <v>241</v>
      </c>
      <c r="AH583" s="210">
        <v>7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x14ac:dyDescent="0.2">
      <c r="A584" s="3"/>
      <c r="B584" s="4"/>
      <c r="C584" s="247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AE584">
        <v>15</v>
      </c>
      <c r="AF584">
        <v>21</v>
      </c>
      <c r="AG584" t="s">
        <v>115</v>
      </c>
    </row>
    <row r="585" spans="1:60" x14ac:dyDescent="0.2">
      <c r="A585" s="213"/>
      <c r="B585" s="214" t="s">
        <v>29</v>
      </c>
      <c r="C585" s="248"/>
      <c r="D585" s="215"/>
      <c r="E585" s="216"/>
      <c r="F585" s="216"/>
      <c r="G585" s="231">
        <f>G8+G259+G300+G347+G356+G377+G381+G415+G516+G526</f>
        <v>0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AE585">
        <f>SUMIF(L7:L583,AE584,G7:G583)</f>
        <v>0</v>
      </c>
      <c r="AF585">
        <f>SUMIF(L7:L583,AF584,G7:G583)</f>
        <v>0</v>
      </c>
      <c r="AG585" t="s">
        <v>211</v>
      </c>
    </row>
    <row r="586" spans="1:60" x14ac:dyDescent="0.2">
      <c r="C586" s="249"/>
      <c r="D586" s="10"/>
      <c r="AG586" t="s">
        <v>215</v>
      </c>
    </row>
    <row r="587" spans="1:60" x14ac:dyDescent="0.2">
      <c r="D587" s="10"/>
    </row>
    <row r="588" spans="1:60" x14ac:dyDescent="0.2">
      <c r="D588" s="10"/>
    </row>
    <row r="589" spans="1:60" x14ac:dyDescent="0.2">
      <c r="D589" s="10"/>
    </row>
    <row r="590" spans="1:60" x14ac:dyDescent="0.2">
      <c r="D590" s="10"/>
    </row>
    <row r="591" spans="1:60" x14ac:dyDescent="0.2">
      <c r="D591" s="10"/>
    </row>
    <row r="592" spans="1:60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0SfUhBVE9AJFuZXCe5Gzp77FQ4+1dd6XsPm6kgpFYWIrZEgeBroizj48I8Fk5cg/usP61f6gBo2GBK9y4yCFg==" saltValue="iS/m/2ED0gQaneOYgx7ZnQ==" spinCount="100000" sheet="1" formatRows="0"/>
  <mergeCells count="117">
    <mergeCell ref="C543:G543"/>
    <mergeCell ref="C579:G579"/>
    <mergeCell ref="C582:G582"/>
    <mergeCell ref="C515:G515"/>
    <mergeCell ref="C528:G528"/>
    <mergeCell ref="C529:G529"/>
    <mergeCell ref="C530:G530"/>
    <mergeCell ref="C531:G531"/>
    <mergeCell ref="C532:G532"/>
    <mergeCell ref="C507:G507"/>
    <mergeCell ref="C508:G508"/>
    <mergeCell ref="C509:G509"/>
    <mergeCell ref="C510:G510"/>
    <mergeCell ref="C511:G511"/>
    <mergeCell ref="C513:G513"/>
    <mergeCell ref="C500:G500"/>
    <mergeCell ref="C501:G501"/>
    <mergeCell ref="C503:G503"/>
    <mergeCell ref="C504:G504"/>
    <mergeCell ref="C505:G505"/>
    <mergeCell ref="C506:G506"/>
    <mergeCell ref="C494:G494"/>
    <mergeCell ref="C495:G495"/>
    <mergeCell ref="C496:G496"/>
    <mergeCell ref="C497:G497"/>
    <mergeCell ref="C498:G498"/>
    <mergeCell ref="C499:G499"/>
    <mergeCell ref="C487:G487"/>
    <mergeCell ref="C488:G488"/>
    <mergeCell ref="C489:G489"/>
    <mergeCell ref="C490:G490"/>
    <mergeCell ref="C492:G492"/>
    <mergeCell ref="C493:G493"/>
    <mergeCell ref="C481:G481"/>
    <mergeCell ref="C482:G482"/>
    <mergeCell ref="C483:G483"/>
    <mergeCell ref="C484:G484"/>
    <mergeCell ref="C485:G485"/>
    <mergeCell ref="C486:G486"/>
    <mergeCell ref="C475:G475"/>
    <mergeCell ref="C476:G476"/>
    <mergeCell ref="C477:G477"/>
    <mergeCell ref="C478:G478"/>
    <mergeCell ref="C479:G479"/>
    <mergeCell ref="C480:G480"/>
    <mergeCell ref="C467:G467"/>
    <mergeCell ref="C469:G469"/>
    <mergeCell ref="C471:G471"/>
    <mergeCell ref="C472:G472"/>
    <mergeCell ref="C473:G473"/>
    <mergeCell ref="C474:G474"/>
    <mergeCell ref="C456:G456"/>
    <mergeCell ref="C458:G458"/>
    <mergeCell ref="C459:G459"/>
    <mergeCell ref="C461:G461"/>
    <mergeCell ref="C463:G463"/>
    <mergeCell ref="C465:G465"/>
    <mergeCell ref="C446:G446"/>
    <mergeCell ref="C448:G448"/>
    <mergeCell ref="C450:G450"/>
    <mergeCell ref="C452:G452"/>
    <mergeCell ref="C454:G454"/>
    <mergeCell ref="C455:G455"/>
    <mergeCell ref="C358:G358"/>
    <mergeCell ref="C362:G362"/>
    <mergeCell ref="C368:G368"/>
    <mergeCell ref="C383:G383"/>
    <mergeCell ref="C417:G417"/>
    <mergeCell ref="C444:G444"/>
    <mergeCell ref="C312:G312"/>
    <mergeCell ref="C318:G318"/>
    <mergeCell ref="C329:G329"/>
    <mergeCell ref="C335:G335"/>
    <mergeCell ref="C349:G349"/>
    <mergeCell ref="C353:G353"/>
    <mergeCell ref="C225:G225"/>
    <mergeCell ref="C234:G234"/>
    <mergeCell ref="C243:G243"/>
    <mergeCell ref="C253:G253"/>
    <mergeCell ref="C261:G261"/>
    <mergeCell ref="C273:G273"/>
    <mergeCell ref="C192:G192"/>
    <mergeCell ref="C196:G196"/>
    <mergeCell ref="C197:G197"/>
    <mergeCell ref="C201:G201"/>
    <mergeCell ref="C207:G207"/>
    <mergeCell ref="C216:G216"/>
    <mergeCell ref="C125:G125"/>
    <mergeCell ref="C127:G127"/>
    <mergeCell ref="C129:G129"/>
    <mergeCell ref="C131:G131"/>
    <mergeCell ref="C160:G160"/>
    <mergeCell ref="C176:G176"/>
    <mergeCell ref="C95:G95"/>
    <mergeCell ref="C101:G101"/>
    <mergeCell ref="C117:G117"/>
    <mergeCell ref="C119:G119"/>
    <mergeCell ref="C121:G121"/>
    <mergeCell ref="C123:G123"/>
    <mergeCell ref="C38:G38"/>
    <mergeCell ref="C42:G42"/>
    <mergeCell ref="C46:G46"/>
    <mergeCell ref="C52:G52"/>
    <mergeCell ref="C75:G75"/>
    <mergeCell ref="C85:G85"/>
    <mergeCell ref="C14:G14"/>
    <mergeCell ref="C16:G16"/>
    <mergeCell ref="C18:G18"/>
    <mergeCell ref="C28:G28"/>
    <mergeCell ref="C32:G32"/>
    <mergeCell ref="C35:G3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3F4B7A-8CA0-4E51-AC56-F11DBC9BF919}"/>
</file>

<file path=customXml/itemProps2.xml><?xml version="1.0" encoding="utf-8"?>
<ds:datastoreItem xmlns:ds="http://schemas.openxmlformats.org/officeDocument/2006/customXml" ds:itemID="{A3EB4701-657B-46FD-8A02-AC870FE99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B   Naklady</vt:lpstr>
      <vt:lpstr>A SO.01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'A SO.01 Pol'!Názvy_tisku</vt:lpstr>
      <vt:lpstr>'B   Naklady'!Názvy_tisku</vt:lpstr>
      <vt:lpstr>oadresa</vt:lpstr>
      <vt:lpstr>Stavba!Objednatel</vt:lpstr>
      <vt:lpstr>Stavba!Objekt</vt:lpstr>
      <vt:lpstr>'A SO.01 Pol'!Oblast_tisku</vt:lpstr>
      <vt:lpstr>'B  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Bernatík</dc:creator>
  <cp:lastModifiedBy>Tomáš Bernatík</cp:lastModifiedBy>
  <cp:lastPrinted>2019-03-19T12:27:02Z</cp:lastPrinted>
  <dcterms:created xsi:type="dcterms:W3CDTF">2009-04-08T07:15:50Z</dcterms:created>
  <dcterms:modified xsi:type="dcterms:W3CDTF">2024-05-25T16:32:12Z</dcterms:modified>
</cp:coreProperties>
</file>