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iborDeutsch\Desktop\Veřejné zakázky\Knihovna\"/>
    </mc:Choice>
  </mc:AlternateContent>
  <xr:revisionPtr revIDLastSave="0" documentId="8_{ABD48FB8-10CB-4882-861E-9BC6116441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01 2024045 Pol" sheetId="12" r:id="rId3"/>
    <sheet name="02 2024045 Pol" sheetId="13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2024045 Pol'!$1:$7</definedName>
    <definedName name="_xlnm.Print_Titles" localSheetId="3">'02 2024045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2024045 Pol'!$A$1:$Y$130</definedName>
    <definedName name="_xlnm.Print_Area" localSheetId="3">'02 2024045 Pol'!$A$1:$Y$165</definedName>
    <definedName name="_xlnm.Print_Area" localSheetId="0">Stavba!$A$1:$J$69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3" l="1"/>
  <c r="G8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Q15" i="13" s="1"/>
  <c r="V16" i="13"/>
  <c r="G19" i="13"/>
  <c r="I19" i="13"/>
  <c r="K19" i="13"/>
  <c r="M19" i="13"/>
  <c r="O19" i="13"/>
  <c r="Q19" i="13"/>
  <c r="V19" i="13"/>
  <c r="G23" i="13"/>
  <c r="G15" i="13" s="1"/>
  <c r="I23" i="13"/>
  <c r="K23" i="13"/>
  <c r="O23" i="13"/>
  <c r="O15" i="13" s="1"/>
  <c r="Q23" i="13"/>
  <c r="V23" i="13"/>
  <c r="G26" i="13"/>
  <c r="M26" i="13" s="1"/>
  <c r="I26" i="13"/>
  <c r="K26" i="13"/>
  <c r="O26" i="13"/>
  <c r="Q26" i="13"/>
  <c r="V26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7" i="13"/>
  <c r="G36" i="13" s="1"/>
  <c r="I37" i="13"/>
  <c r="I36" i="13" s="1"/>
  <c r="K37" i="13"/>
  <c r="K36" i="13" s="1"/>
  <c r="O37" i="13"/>
  <c r="O36" i="13" s="1"/>
  <c r="Q37" i="13"/>
  <c r="Q36" i="13" s="1"/>
  <c r="V37" i="13"/>
  <c r="V36" i="13" s="1"/>
  <c r="G39" i="13"/>
  <c r="I39" i="13"/>
  <c r="G40" i="13"/>
  <c r="I40" i="13"/>
  <c r="K40" i="13"/>
  <c r="K39" i="13" s="1"/>
  <c r="M40" i="13"/>
  <c r="M39" i="13" s="1"/>
  <c r="O40" i="13"/>
  <c r="O39" i="13" s="1"/>
  <c r="Q40" i="13"/>
  <c r="Q39" i="13" s="1"/>
  <c r="V40" i="13"/>
  <c r="V39" i="13" s="1"/>
  <c r="G42" i="13"/>
  <c r="I42" i="13"/>
  <c r="K42" i="13"/>
  <c r="O42" i="13"/>
  <c r="Q42" i="13"/>
  <c r="V42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9" i="13"/>
  <c r="I49" i="13"/>
  <c r="K49" i="13"/>
  <c r="M49" i="13"/>
  <c r="O49" i="13"/>
  <c r="Q49" i="13"/>
  <c r="V49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8" i="13"/>
  <c r="I58" i="13"/>
  <c r="K58" i="13"/>
  <c r="M58" i="13"/>
  <c r="O58" i="13"/>
  <c r="Q58" i="13"/>
  <c r="V58" i="13"/>
  <c r="K59" i="13"/>
  <c r="G60" i="13"/>
  <c r="G59" i="13" s="1"/>
  <c r="I60" i="13"/>
  <c r="I59" i="13" s="1"/>
  <c r="K60" i="13"/>
  <c r="O60" i="13"/>
  <c r="O59" i="13" s="1"/>
  <c r="Q60" i="13"/>
  <c r="Q59" i="13" s="1"/>
  <c r="V60" i="13"/>
  <c r="V59" i="13" s="1"/>
  <c r="G62" i="13"/>
  <c r="M62" i="13" s="1"/>
  <c r="I62" i="13"/>
  <c r="I61" i="13" s="1"/>
  <c r="K62" i="13"/>
  <c r="O62" i="13"/>
  <c r="Q62" i="13"/>
  <c r="Q61" i="13" s="1"/>
  <c r="V62" i="13"/>
  <c r="G65" i="13"/>
  <c r="M65" i="13" s="1"/>
  <c r="I65" i="13"/>
  <c r="K65" i="13"/>
  <c r="O65" i="13"/>
  <c r="Q65" i="13"/>
  <c r="V65" i="13"/>
  <c r="O66" i="13"/>
  <c r="G67" i="13"/>
  <c r="M67" i="13" s="1"/>
  <c r="I67" i="13"/>
  <c r="K67" i="13"/>
  <c r="O67" i="13"/>
  <c r="Q67" i="13"/>
  <c r="Q66" i="13" s="1"/>
  <c r="V67" i="13"/>
  <c r="G68" i="13"/>
  <c r="M68" i="13" s="1"/>
  <c r="I68" i="13"/>
  <c r="K68" i="13"/>
  <c r="O68" i="13"/>
  <c r="Q68" i="13"/>
  <c r="V68" i="13"/>
  <c r="G70" i="13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5" i="13"/>
  <c r="M85" i="13" s="1"/>
  <c r="M84" i="13" s="1"/>
  <c r="I85" i="13"/>
  <c r="I84" i="13" s="1"/>
  <c r="K85" i="13"/>
  <c r="K84" i="13" s="1"/>
  <c r="O85" i="13"/>
  <c r="O84" i="13" s="1"/>
  <c r="Q85" i="13"/>
  <c r="Q84" i="13" s="1"/>
  <c r="V85" i="13"/>
  <c r="V84" i="13" s="1"/>
  <c r="V88" i="13"/>
  <c r="G89" i="13"/>
  <c r="G88" i="13" s="1"/>
  <c r="I89" i="13"/>
  <c r="K89" i="13"/>
  <c r="K88" i="13" s="1"/>
  <c r="M89" i="13"/>
  <c r="O89" i="13"/>
  <c r="Q89" i="13"/>
  <c r="V89" i="13"/>
  <c r="G92" i="13"/>
  <c r="M92" i="13" s="1"/>
  <c r="I92" i="13"/>
  <c r="K92" i="13"/>
  <c r="O92" i="13"/>
  <c r="Q92" i="13"/>
  <c r="Q88" i="13" s="1"/>
  <c r="V92" i="13"/>
  <c r="G96" i="13"/>
  <c r="I96" i="13"/>
  <c r="K96" i="13"/>
  <c r="M96" i="13"/>
  <c r="O96" i="13"/>
  <c r="Q96" i="13"/>
  <c r="V96" i="13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O100" i="13" s="1"/>
  <c r="Q106" i="13"/>
  <c r="V106" i="13"/>
  <c r="G107" i="13"/>
  <c r="M107" i="13" s="1"/>
  <c r="I107" i="13"/>
  <c r="K107" i="13"/>
  <c r="O107" i="13"/>
  <c r="Q107" i="13"/>
  <c r="V107" i="13"/>
  <c r="G108" i="13"/>
  <c r="M108" i="13" s="1"/>
  <c r="I108" i="13"/>
  <c r="K108" i="13"/>
  <c r="O108" i="13"/>
  <c r="Q108" i="13"/>
  <c r="V108" i="13"/>
  <c r="V100" i="13" s="1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4" i="13"/>
  <c r="M114" i="13" s="1"/>
  <c r="I114" i="13"/>
  <c r="K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Q124" i="13"/>
  <c r="V124" i="13"/>
  <c r="G125" i="13"/>
  <c r="I125" i="13"/>
  <c r="K125" i="13"/>
  <c r="M125" i="13"/>
  <c r="O125" i="13"/>
  <c r="Q125" i="13"/>
  <c r="V125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7" i="13"/>
  <c r="M137" i="13" s="1"/>
  <c r="I137" i="13"/>
  <c r="K137" i="13"/>
  <c r="O137" i="13"/>
  <c r="Q137" i="13"/>
  <c r="V137" i="13"/>
  <c r="G139" i="13"/>
  <c r="I139" i="13"/>
  <c r="K139" i="13"/>
  <c r="M139" i="13"/>
  <c r="O139" i="13"/>
  <c r="Q139" i="13"/>
  <c r="V139" i="13"/>
  <c r="G141" i="13"/>
  <c r="M141" i="13" s="1"/>
  <c r="I141" i="13"/>
  <c r="K141" i="13"/>
  <c r="O141" i="13"/>
  <c r="Q141" i="13"/>
  <c r="V141" i="13"/>
  <c r="G143" i="13"/>
  <c r="I143" i="13"/>
  <c r="K143" i="13"/>
  <c r="M143" i="13"/>
  <c r="O143" i="13"/>
  <c r="Q143" i="13"/>
  <c r="V143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G149" i="13"/>
  <c r="I149" i="13"/>
  <c r="K149" i="13"/>
  <c r="K148" i="13" s="1"/>
  <c r="M149" i="13"/>
  <c r="O149" i="13"/>
  <c r="Q149" i="13"/>
  <c r="V149" i="13"/>
  <c r="G150" i="13"/>
  <c r="M150" i="13" s="1"/>
  <c r="I150" i="13"/>
  <c r="K150" i="13"/>
  <c r="O150" i="13"/>
  <c r="O148" i="13" s="1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AE155" i="13"/>
  <c r="F42" i="1" s="1"/>
  <c r="G9" i="12"/>
  <c r="M9" i="12" s="1"/>
  <c r="I9" i="12"/>
  <c r="K9" i="12"/>
  <c r="K8" i="12" s="1"/>
  <c r="O9" i="12"/>
  <c r="O8" i="12" s="1"/>
  <c r="Q9" i="12"/>
  <c r="V9" i="12"/>
  <c r="V8" i="12" s="1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V11" i="12" s="1"/>
  <c r="G15" i="12"/>
  <c r="G11" i="12" s="1"/>
  <c r="I53" i="1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4" i="12"/>
  <c r="M24" i="12" s="1"/>
  <c r="M23" i="12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O25" i="12" s="1"/>
  <c r="Q26" i="12"/>
  <c r="V26" i="12"/>
  <c r="G27" i="12"/>
  <c r="M27" i="12" s="1"/>
  <c r="I27" i="12"/>
  <c r="K27" i="12"/>
  <c r="O27" i="12"/>
  <c r="Q27" i="12"/>
  <c r="V27" i="12"/>
  <c r="G28" i="12"/>
  <c r="I56" i="1" s="1"/>
  <c r="K28" i="12"/>
  <c r="G29" i="12"/>
  <c r="I29" i="12"/>
  <c r="I28" i="12" s="1"/>
  <c r="K29" i="12"/>
  <c r="M29" i="12"/>
  <c r="M28" i="12" s="1"/>
  <c r="O29" i="12"/>
  <c r="O28" i="12" s="1"/>
  <c r="Q29" i="12"/>
  <c r="Q28" i="12" s="1"/>
  <c r="V29" i="12"/>
  <c r="V28" i="12" s="1"/>
  <c r="G31" i="12"/>
  <c r="G30" i="12" s="1"/>
  <c r="I57" i="1" s="1"/>
  <c r="I31" i="12"/>
  <c r="I30" i="12" s="1"/>
  <c r="K31" i="12"/>
  <c r="K30" i="12" s="1"/>
  <c r="O31" i="12"/>
  <c r="O30" i="12" s="1"/>
  <c r="Q31" i="12"/>
  <c r="Q30" i="12" s="1"/>
  <c r="V31" i="12"/>
  <c r="V30" i="12" s="1"/>
  <c r="G33" i="12"/>
  <c r="M33" i="12" s="1"/>
  <c r="I33" i="12"/>
  <c r="K33" i="12"/>
  <c r="O33" i="12"/>
  <c r="Q33" i="12"/>
  <c r="Q32" i="12" s="1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3" i="12"/>
  <c r="G42" i="12" s="1"/>
  <c r="I59" i="1" s="1"/>
  <c r="I43" i="12"/>
  <c r="I42" i="12" s="1"/>
  <c r="K43" i="12"/>
  <c r="K42" i="12" s="1"/>
  <c r="O43" i="12"/>
  <c r="O42" i="12" s="1"/>
  <c r="Q43" i="12"/>
  <c r="Q42" i="12" s="1"/>
  <c r="V43" i="12"/>
  <c r="V42" i="12" s="1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V52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V53" i="12"/>
  <c r="G56" i="12"/>
  <c r="M56" i="12" s="1"/>
  <c r="M55" i="12" s="1"/>
  <c r="I56" i="12"/>
  <c r="K56" i="12"/>
  <c r="O56" i="12"/>
  <c r="O55" i="12" s="1"/>
  <c r="Q56" i="12"/>
  <c r="Q55" i="12" s="1"/>
  <c r="V56" i="12"/>
  <c r="G59" i="12"/>
  <c r="M59" i="12" s="1"/>
  <c r="I59" i="12"/>
  <c r="K59" i="12"/>
  <c r="O59" i="12"/>
  <c r="Q59" i="12"/>
  <c r="V59" i="12"/>
  <c r="V55" i="12" s="1"/>
  <c r="G66" i="12"/>
  <c r="M66" i="12" s="1"/>
  <c r="I66" i="12"/>
  <c r="K66" i="12"/>
  <c r="O66" i="12"/>
  <c r="Q66" i="12"/>
  <c r="V66" i="12"/>
  <c r="G74" i="12"/>
  <c r="G73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V103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E120" i="12"/>
  <c r="F40" i="1" s="1"/>
  <c r="I20" i="1"/>
  <c r="I19" i="1"/>
  <c r="J28" i="1"/>
  <c r="J26" i="1"/>
  <c r="G38" i="1"/>
  <c r="F38" i="1"/>
  <c r="J23" i="1"/>
  <c r="J24" i="1"/>
  <c r="J25" i="1"/>
  <c r="J27" i="1"/>
  <c r="E24" i="1"/>
  <c r="E26" i="1"/>
  <c r="M61" i="13" l="1"/>
  <c r="O73" i="12"/>
  <c r="K73" i="12"/>
  <c r="I112" i="12"/>
  <c r="O112" i="12"/>
  <c r="V73" i="12"/>
  <c r="K55" i="12"/>
  <c r="V44" i="12"/>
  <c r="K25" i="12"/>
  <c r="M25" i="12"/>
  <c r="G23" i="12"/>
  <c r="I54" i="1" s="1"/>
  <c r="M8" i="12"/>
  <c r="G148" i="13"/>
  <c r="Q148" i="13"/>
  <c r="V112" i="13"/>
  <c r="K66" i="13"/>
  <c r="K61" i="13"/>
  <c r="F39" i="1"/>
  <c r="Q73" i="12"/>
  <c r="I55" i="12"/>
  <c r="I44" i="12"/>
  <c r="V32" i="12"/>
  <c r="O32" i="12"/>
  <c r="M15" i="12"/>
  <c r="K11" i="12"/>
  <c r="I112" i="13"/>
  <c r="I100" i="13"/>
  <c r="G100" i="13"/>
  <c r="I66" i="1" s="1"/>
  <c r="O88" i="13"/>
  <c r="G84" i="13"/>
  <c r="Q69" i="13"/>
  <c r="I66" i="13"/>
  <c r="I41" i="13"/>
  <c r="K15" i="13"/>
  <c r="K112" i="12"/>
  <c r="I11" i="12"/>
  <c r="G8" i="12"/>
  <c r="K112" i="13"/>
  <c r="M88" i="13"/>
  <c r="O69" i="13"/>
  <c r="M66" i="13"/>
  <c r="K41" i="13"/>
  <c r="G41" i="13"/>
  <c r="G155" i="13" s="1"/>
  <c r="I15" i="13"/>
  <c r="Q8" i="13"/>
  <c r="G55" i="12"/>
  <c r="I65" i="1" s="1"/>
  <c r="V25" i="12"/>
  <c r="V69" i="13"/>
  <c r="O8" i="13"/>
  <c r="I32" i="12"/>
  <c r="AF120" i="12"/>
  <c r="I73" i="12"/>
  <c r="Q44" i="12"/>
  <c r="Q25" i="12"/>
  <c r="Q8" i="12"/>
  <c r="I148" i="13"/>
  <c r="K100" i="13"/>
  <c r="Q100" i="13"/>
  <c r="I88" i="13"/>
  <c r="I69" i="13"/>
  <c r="G66" i="13"/>
  <c r="I62" i="1" s="1"/>
  <c r="V61" i="13"/>
  <c r="V8" i="13"/>
  <c r="K8" i="13"/>
  <c r="K69" i="13"/>
  <c r="G69" i="13"/>
  <c r="I63" i="1" s="1"/>
  <c r="V66" i="13"/>
  <c r="G61" i="13"/>
  <c r="I61" i="1" s="1"/>
  <c r="V15" i="13"/>
  <c r="I8" i="13"/>
  <c r="V112" i="12"/>
  <c r="K44" i="12"/>
  <c r="Q11" i="12"/>
  <c r="O112" i="13"/>
  <c r="Q41" i="13"/>
  <c r="I51" i="1"/>
  <c r="Q112" i="12"/>
  <c r="O44" i="12"/>
  <c r="K32" i="12"/>
  <c r="I25" i="12"/>
  <c r="O11" i="12"/>
  <c r="I8" i="12"/>
  <c r="V148" i="13"/>
  <c r="Q112" i="13"/>
  <c r="O61" i="13"/>
  <c r="V41" i="13"/>
  <c r="O41" i="13"/>
  <c r="M112" i="13"/>
  <c r="M100" i="13"/>
  <c r="AF155" i="13"/>
  <c r="G42" i="1" s="1"/>
  <c r="H42" i="1" s="1"/>
  <c r="I42" i="1" s="1"/>
  <c r="M37" i="13"/>
  <c r="M36" i="13" s="1"/>
  <c r="G112" i="13"/>
  <c r="I67" i="1" s="1"/>
  <c r="I18" i="1" s="1"/>
  <c r="M23" i="13"/>
  <c r="M15" i="13" s="1"/>
  <c r="M152" i="13"/>
  <c r="M148" i="13" s="1"/>
  <c r="M70" i="13"/>
  <c r="M69" i="13" s="1"/>
  <c r="M60" i="13"/>
  <c r="M59" i="13" s="1"/>
  <c r="M42" i="13"/>
  <c r="M41" i="13" s="1"/>
  <c r="M9" i="13"/>
  <c r="M8" i="13" s="1"/>
  <c r="M44" i="12"/>
  <c r="M32" i="12"/>
  <c r="M112" i="12"/>
  <c r="M11" i="12"/>
  <c r="G52" i="12"/>
  <c r="I64" i="1" s="1"/>
  <c r="G44" i="12"/>
  <c r="I60" i="1" s="1"/>
  <c r="I17" i="1" s="1"/>
  <c r="G32" i="12"/>
  <c r="I58" i="1" s="1"/>
  <c r="G25" i="12"/>
  <c r="I55" i="1" s="1"/>
  <c r="G112" i="12"/>
  <c r="I68" i="1" s="1"/>
  <c r="M74" i="12"/>
  <c r="M73" i="12" s="1"/>
  <c r="M43" i="12"/>
  <c r="M42" i="12" s="1"/>
  <c r="M31" i="12"/>
  <c r="M30" i="12" s="1"/>
  <c r="G40" i="1" l="1"/>
  <c r="H40" i="1" s="1"/>
  <c r="I40" i="1" s="1"/>
  <c r="G39" i="1"/>
  <c r="G44" i="1" s="1"/>
  <c r="G25" i="1" s="1"/>
  <c r="A25" i="1" s="1"/>
  <c r="F44" i="1"/>
  <c r="H39" i="1"/>
  <c r="I52" i="1"/>
  <c r="I16" i="1" s="1"/>
  <c r="I21" i="1" s="1"/>
  <c r="G120" i="12"/>
  <c r="I69" i="1" l="1"/>
  <c r="I39" i="1"/>
  <c r="I44" i="1" s="1"/>
  <c r="H44" i="1"/>
  <c r="A26" i="1"/>
  <c r="G26" i="1"/>
  <c r="G28" i="1"/>
  <c r="G23" i="1"/>
  <c r="A23" i="1" s="1"/>
  <c r="G24" i="1" s="1"/>
  <c r="A27" i="1" s="1"/>
  <c r="A24" i="1"/>
  <c r="J40" i="1" l="1"/>
  <c r="J42" i="1"/>
  <c r="J39" i="1"/>
  <c r="J44" i="1" s="1"/>
  <c r="J67" i="1"/>
  <c r="J60" i="1"/>
  <c r="J66" i="1"/>
  <c r="J51" i="1"/>
  <c r="J69" i="1" s="1"/>
  <c r="J58" i="1"/>
  <c r="J52" i="1"/>
  <c r="J68" i="1"/>
  <c r="J56" i="1"/>
  <c r="J53" i="1"/>
  <c r="J65" i="1"/>
  <c r="J61" i="1"/>
  <c r="J63" i="1"/>
  <c r="J62" i="1"/>
  <c r="J55" i="1"/>
  <c r="J54" i="1"/>
  <c r="J59" i="1"/>
  <c r="J64" i="1"/>
  <c r="J57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61F2E024-58BE-4480-AEE6-77375EC761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6CA435-5078-418E-A000-4AEE69AD301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B0146F45-C71A-44B0-9A5B-8285F01FE86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17A352-4ECB-48B0-9F73-FE43ED4B80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<sst xmlns="http://schemas.openxmlformats.org/spreadsheetml/2006/main" count="1642" uniqueCount="413">
  <si>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</si>
  <si>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</si>
  <si>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</si>
  <si>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</si>
  <si>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</si>
  <si>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</si>
  <si>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</si>
  <si>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</si>
  <si>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</si>
  <si>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</si>
  <si>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</si>
  <si>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</si>
  <si>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</si>
  <si>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</si>
  <si>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</si>
  <si>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</si>
  <si>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</si>
  <si>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</si>
  <si>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</si>
  <si>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</si>
  <si>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</si>
  <si>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</si>
  <si>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</si>
  <si>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</si>
  <si>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</si>
  <si>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</si>
  <si>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</si>
  <si>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</si>
  <si>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</si>
  <si>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</si>
  <si>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</si>
  <si>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</si>
  <si>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</si>
  <si>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</si>
  <si>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</si>
  <si>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</si>
  <si>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</si>
  <si>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</si>
  <si>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</si>
  <si>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</si>
  <si>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</si>
  <si>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2024045</t>
  </si>
  <si>
    <t>Kulturní dům Česká kamenice - rekonstrukce vybraných prostor, městská knihovna</t>
  </si>
  <si>
    <t>Stavba</t>
  </si>
  <si>
    <t>01</t>
  </si>
  <si>
    <t>Archiv kmihovny (0.07) - suterén 1.PP</t>
  </si>
  <si>
    <t>Česká Kamenice</t>
  </si>
  <si>
    <t>02</t>
  </si>
  <si>
    <t>Knihovna (1.05) - dětské oddělení knihovny 1.NP</t>
  </si>
  <si>
    <t>Celkem za stavbu</t>
  </si>
  <si>
    <t>CZK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</si>
  <si>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</si>
  <si>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</si>
  <si>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</si>
  <si>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</si>
  <si>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</si>
  <si>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</si>
  <si>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</si>
  <si>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</si>
  <si>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</si>
  <si>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</si>
  <si>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</si>
  <si>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</si>
  <si>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</si>
  <si>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</si>
  <si>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</si>
  <si>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</si>
  <si>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</si>
  <si>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</si>
  <si>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</si>
  <si>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</si>
  <si>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</si>
  <si>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</si>
  <si>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</si>
  <si>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</si>
  <si>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767.01</t>
  </si>
  <si>
    <t>Otvorové prvky z Al profilů</t>
  </si>
  <si>
    <t>775</t>
  </si>
  <si>
    <t>Podlahy vlysové a parketové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</si>
  <si>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</si>
  <si>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</si>
  <si>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</si>
  <si>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</si>
  <si>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</si>
  <si>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</si>
  <si>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</si>
  <si>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</si>
  <si>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</si>
  <si>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</si>
  <si>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</si>
  <si>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</si>
  <si>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</si>
  <si>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</si>
  <si>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</si>
  <si>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</si>
  <si>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</si>
  <si>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</si>
  <si>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</si>
  <si>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</si>
  <si>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</si>
  <si>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</si>
  <si>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</si>
  <si>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</si>
  <si>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</si>
  <si>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</si>
  <si>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</si>
  <si>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</si>
  <si>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</si>
  <si>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</si>
  <si>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</si>
  <si>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</si>
  <si>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</si>
  <si>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</si>
  <si>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</si>
  <si>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</si>
  <si>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</si>
  <si>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</si>
  <si>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</si>
  <si>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</si>
  <si>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</si>
  <si>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342264051RT2</t>
  </si>
  <si>
    <t>Podhled sádrokartonový na zavěšenou ocel. konstr. desky protipožární tl. 12,5 mm, bez izolace</t>
  </si>
  <si>
    <t>m2</t>
  </si>
  <si>
    <t>RTS 24/ I</t>
  </si>
  <si>
    <t>Práce</t>
  </si>
  <si>
    <t>Běžná</t>
  </si>
  <si>
    <t>POL1_</t>
  </si>
  <si>
    <t>342264091R00</t>
  </si>
  <si>
    <t>Příplatek k podhledu sádrokart. za tl. desek 15 mm</t>
  </si>
  <si>
    <t>612403380RV1</t>
  </si>
  <si>
    <t>Hrubá výplň rýh ve stěnách do 3x3 cm maltou ze SMS výplňovou nesmrštivou maltou</t>
  </si>
  <si>
    <t>m</t>
  </si>
  <si>
    <t>kabely : 15+17+5+30</t>
  </si>
  <si>
    <t>VV</t>
  </si>
  <si>
    <t>trubka : 50</t>
  </si>
  <si>
    <t>612421221R00</t>
  </si>
  <si>
    <t>Oprava vápen.omítek stěn do 10 % pl. - hladkých</t>
  </si>
  <si>
    <t xml:space="preserve">stěny : </t>
  </si>
  <si>
    <t>(6,49+13,025)*2*2,9</t>
  </si>
  <si>
    <t>612425931R00</t>
  </si>
  <si>
    <t>Omítka vápenná vnitřního ostění - štuková</t>
  </si>
  <si>
    <t>kolem zárubně : (2,2+1,2+2,2)*0,8</t>
  </si>
  <si>
    <t>612471413R00</t>
  </si>
  <si>
    <t>Úprava vnitřních stěn aktivovaným štukem s přísad.</t>
  </si>
  <si>
    <t>632415106RT2</t>
  </si>
  <si>
    <t>Potěr samonivelační ručně tl. 6 mm vyrovnávací</t>
  </si>
  <si>
    <t>642945121R00</t>
  </si>
  <si>
    <t>Osazení zárubní ocel. požár.1křídl., zazděním</t>
  </si>
  <si>
    <t>kus</t>
  </si>
  <si>
    <t>5533301337R</t>
  </si>
  <si>
    <t>Zárubeň ocelová 150/1970/900 L, P, EI, EW 45</t>
  </si>
  <si>
    <t>SPCM</t>
  </si>
  <si>
    <t>Specifikace</t>
  </si>
  <si>
    <t>POL3_</t>
  </si>
  <si>
    <t>941955001R00</t>
  </si>
  <si>
    <t>Lešení lehké pomocné, výška podlahy do 1,2 m</t>
  </si>
  <si>
    <t>952901111R00</t>
  </si>
  <si>
    <t>Vyčištění budov o výšce podlaží do 4 m</t>
  </si>
  <si>
    <t>967031132R00</t>
  </si>
  <si>
    <t>Přisekání rovných ostění cihelných na MVC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</si>
  <si>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</si>
  <si>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</si>
  <si>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</si>
  <si>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</si>
  <si>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0,9*2</t>
  </si>
  <si>
    <t>974051212R00</t>
  </si>
  <si>
    <t>Frézování drážky do 30x30 mm, zdivo,cihla</t>
  </si>
  <si>
    <t>974054208R00</t>
  </si>
  <si>
    <t>Vyvrtání kapsy pro krabici do pr.80 mm, cihla plná</t>
  </si>
  <si>
    <t>999281145R00</t>
  </si>
  <si>
    <t>Přesun hmot pro opravy a údržbu do v. 6 m, nošením</t>
  </si>
  <si>
    <t>t</t>
  </si>
  <si>
    <t>Přesun hmot</t>
  </si>
  <si>
    <t>POL7_</t>
  </si>
  <si>
    <t>766661422R00</t>
  </si>
  <si>
    <t>Montáž dveří protipožárních 1kříd. nad 80 cm</t>
  </si>
  <si>
    <t>766670021R00</t>
  </si>
  <si>
    <t>Montáž kliky a štítku</t>
  </si>
  <si>
    <t>767649191R00</t>
  </si>
  <si>
    <t>Montáž doplňků dveří, samozavírače hydraulického</t>
  </si>
  <si>
    <t>549146420R</t>
  </si>
  <si>
    <t>Kování bezpečnostní, klika-klika Cr</t>
  </si>
  <si>
    <t>54917025R</t>
  </si>
  <si>
    <t xml:space="preserve">Zavírač dveří hydraulický </t>
  </si>
  <si>
    <t>55345553R</t>
  </si>
  <si>
    <t>Dveře požární 1kř.-45 min EI 45 DP1 90x197 cm</t>
  </si>
  <si>
    <t>998766101R00</t>
  </si>
  <si>
    <t>Přesun hmot pro truhlářské konstr., výšky do 6 m</t>
  </si>
  <si>
    <t>783851223R00</t>
  </si>
  <si>
    <t xml:space="preserve">Nátěr epoxidový betonových podlah </t>
  </si>
  <si>
    <t>včetně penetrace.</t>
  </si>
  <si>
    <t>POP</t>
  </si>
  <si>
    <t>784402801R00</t>
  </si>
  <si>
    <t>Odstranění malby oškrábáním v místnosti H do 3,8 m</t>
  </si>
  <si>
    <t>784191101R00</t>
  </si>
  <si>
    <t>Penetrace podkladu univerzální 1x</t>
  </si>
  <si>
    <t xml:space="preserve">strop : </t>
  </si>
  <si>
    <t>80,46</t>
  </si>
  <si>
    <t>Mezisoučet</t>
  </si>
  <si>
    <t>784195112R00</t>
  </si>
  <si>
    <t>Malba, bílá, bez penetrace, 2 x</t>
  </si>
  <si>
    <t>210010001RU2</t>
  </si>
  <si>
    <t>Trubka ohebná pod omítku, vnější průměr 16 mm včetně dodávky Monoflex 1416E</t>
  </si>
  <si>
    <t>210010301RT1</t>
  </si>
  <si>
    <t>Krabice přístrojová KP, bez zapojení, kruhová včetně dodávky KP 68/2</t>
  </si>
  <si>
    <t>210010535RT3</t>
  </si>
  <si>
    <t>Zapojení vodiče do wago svorky včetně WAGO compact 3 /2273-203/</t>
  </si>
  <si>
    <t>7+9+1</t>
  </si>
  <si>
    <t>210100001R00</t>
  </si>
  <si>
    <t xml:space="preserve">Ukončení vodičů v rozvaděči </t>
  </si>
  <si>
    <t>soubor</t>
  </si>
  <si>
    <t>Indiv</t>
  </si>
  <si>
    <t>210110043RT6</t>
  </si>
  <si>
    <t>Spínač zapuštěný seriový, řazení 5 vč. dodávky strojku, rámečku a krytu</t>
  </si>
  <si>
    <t>210111011RT6</t>
  </si>
  <si>
    <t>Zásuvka domovní zapuštěná - provedení 2P+PE včetně dodávky zásuvky a rámečku</t>
  </si>
  <si>
    <t>210111013RT2</t>
  </si>
  <si>
    <t>Zásuvka s přepěťovou ochranou - provedení 2P+PE včetně dodávky zásuvky a rámečku</t>
  </si>
  <si>
    <t>210800105RT1</t>
  </si>
  <si>
    <t>Kabel CYKY 750 V 3x1,5 mm2 uložený pod omítkou včetně dodávky kabelu</t>
  </si>
  <si>
    <t>J3x1,5 : 75</t>
  </si>
  <si>
    <t>O3x1,5 : 4</t>
  </si>
  <si>
    <t>210800106RT1</t>
  </si>
  <si>
    <t>Kabel CYKY 750 V 3x2,5 mm2 uložený pod omítkou včetně dodávky kabelu J3x2,5 mm2</t>
  </si>
  <si>
    <t>210800118RT2</t>
  </si>
  <si>
    <t>Kabel CYKY 750 V 5 žil uložený pod omítkou včetně dodávky kabelu J5x10 mm2</t>
  </si>
  <si>
    <t>210860221R00</t>
  </si>
  <si>
    <t>Kabel speciální  - pevně uložený</t>
  </si>
  <si>
    <t>příprava EPS : 30</t>
  </si>
  <si>
    <t>220280222R00</t>
  </si>
  <si>
    <t>Zatažení kabelu 2-20 žil do trubek/lišt</t>
  </si>
  <si>
    <t>příprava EPS : 50</t>
  </si>
  <si>
    <t>příprava EZS : 40</t>
  </si>
  <si>
    <t>222280215R00</t>
  </si>
  <si>
    <t>Kabel UTP kat.6 v trubkách</t>
  </si>
  <si>
    <t>222290007R00</t>
  </si>
  <si>
    <t>Zásuvka 2xRJ45 UTP kat.6 pod omítku - montáž</t>
  </si>
  <si>
    <t>650101521R00</t>
  </si>
  <si>
    <t>Montáž LED svítidla stropního přisazeného</t>
  </si>
  <si>
    <t>7+9</t>
  </si>
  <si>
    <t>650101921R00</t>
  </si>
  <si>
    <t>Montáž nouzového svítidla přisazeného</t>
  </si>
  <si>
    <t>650121621RT4</t>
  </si>
  <si>
    <t>Uložení vodiče Cu 16 mm2 pod omítku včetně dodávky vodiče H07V-K (CYA) 16 mm2</t>
  </si>
  <si>
    <t>21.01</t>
  </si>
  <si>
    <t>Úprava ve stávajícím rozvaděči - doplnění jističe 40/B/3</t>
  </si>
  <si>
    <t>Vlastní</t>
  </si>
  <si>
    <t>21.02</t>
  </si>
  <si>
    <t>Dodávka a montáž - rozvaděč RPSO - 72 modulů IP 30, vč. vystrojení a zapojení viz PD</t>
  </si>
  <si>
    <t xml:space="preserve">ks    </t>
  </si>
  <si>
    <t>21.03</t>
  </si>
  <si>
    <t>Svorkovnice MET (HOP) vč. montáže</t>
  </si>
  <si>
    <t>341350121R</t>
  </si>
  <si>
    <t>Kabel PRAFlaGuardF 1x2x0,8</t>
  </si>
  <si>
    <t>341350210R</t>
  </si>
  <si>
    <t xml:space="preserve">Kabel J-H(st)H 1x2x0,8 </t>
  </si>
  <si>
    <t>341350212R</t>
  </si>
  <si>
    <t>Kabel stíněný 4x0,5 VD 04</t>
  </si>
  <si>
    <t>34828441R</t>
  </si>
  <si>
    <t>Svítidlo nouzové LED - IP54</t>
  </si>
  <si>
    <t>348360101R</t>
  </si>
  <si>
    <t>Svítidlo LED -  1452x145 57W 9890lm  zhotovitel nacení 1.500 Kč - výběr investora</t>
  </si>
  <si>
    <t>348360102R</t>
  </si>
  <si>
    <t>Svítidlo LED -  616x145 28W 4915lm zhotovitel nacení 1.200 Kč - výběr investora</t>
  </si>
  <si>
    <t>371201305R</t>
  </si>
  <si>
    <t>Kabel UTP, Cat6</t>
  </si>
  <si>
    <t>371202013R</t>
  </si>
  <si>
    <t>Zásuvka datová 2xRJ45</t>
  </si>
  <si>
    <t>979011221R00</t>
  </si>
  <si>
    <t>Svislá doprava suti a vybour. hmot za 1.PP nošením</t>
  </si>
  <si>
    <t>Přesun suti</t>
  </si>
  <si>
    <t>POL8_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</si>
  <si>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</si>
  <si>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</si>
  <si>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</si>
  <si>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</si>
  <si>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</si>
  <si>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</si>
  <si>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</si>
  <si>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</si>
  <si>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</si>
  <si>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</si>
  <si>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</si>
  <si>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</si>
  <si>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</si>
  <si>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</si>
  <si>
    <t>317121151R00</t>
  </si>
  <si>
    <t>Montáž ŽB překladů do 105 cm dodatečně do rýh</t>
  </si>
  <si>
    <t>340238212R00</t>
  </si>
  <si>
    <t>Zazdívka otvorů pl.1 m2,cihlami tl.zdi nad 10 cm</t>
  </si>
  <si>
    <t>nad HEB : 3,8*0,31</t>
  </si>
  <si>
    <t>346244381R00</t>
  </si>
  <si>
    <t>Plentování ocelových nosníků výšky do 20 cm</t>
  </si>
  <si>
    <t>HEB 140 : 4,3*0,14*2</t>
  </si>
  <si>
    <t>59321114.AR</t>
  </si>
  <si>
    <t>Překlad železobetonový vylehčený RZP 119/12/24 V, rozměr 1190 x 115 x 240 mm</t>
  </si>
  <si>
    <t>602016191R00</t>
  </si>
  <si>
    <t>Penetrační nátěr stěn</t>
  </si>
  <si>
    <t>(6,5+10,01)*2*3,62</t>
  </si>
  <si>
    <t>-3,8*2,05</t>
  </si>
  <si>
    <t>610991111R00</t>
  </si>
  <si>
    <t>Zakrývání výplní vnitřních otvorů</t>
  </si>
  <si>
    <t>okna : 1,2*2,47*3</t>
  </si>
  <si>
    <t>dveře : 3,8*2,05</t>
  </si>
  <si>
    <t>0,7*2</t>
  </si>
  <si>
    <t>kabel : 55+10+40</t>
  </si>
  <si>
    <t>trubka : 60</t>
  </si>
  <si>
    <t>612421321R00</t>
  </si>
  <si>
    <t>Oprava vápen.omítek stěn do 30 % pl. - hladkých</t>
  </si>
  <si>
    <t>Včetně pomocného pracovního lešení o výšce podlahy do 1900 mm a pro zatížení do 1,5 kPa.</t>
  </si>
  <si>
    <t>(2,05+0,8+2,05)*0,45</t>
  </si>
  <si>
    <t>(2,05+3,6+2,05)*0,15</t>
  </si>
  <si>
    <t>642942111RU3</t>
  </si>
  <si>
    <t>Osazení zárubní dveřních ocelových, pl. do 2,5 m2 včetně dodávky zárubně 700 x 1970 x 150 mm</t>
  </si>
  <si>
    <t>dveře D6 : 1</t>
  </si>
  <si>
    <t>95.01</t>
  </si>
  <si>
    <t>Ochrana stávají podlahy proti poškození</t>
  </si>
  <si>
    <t xml:space="preserve">m2    </t>
  </si>
  <si>
    <t>962031116R00</t>
  </si>
  <si>
    <t>Bourání příček z cihel pálených plných tl. 140 mm</t>
  </si>
  <si>
    <t xml:space="preserve">mezi 104 a 105 : </t>
  </si>
  <si>
    <t>3,8*2,5</t>
  </si>
  <si>
    <t>-1,4*2</t>
  </si>
  <si>
    <t>968071125R00</t>
  </si>
  <si>
    <t>Vyvěšení, zavěšení kovových křídel dveří pl. 2 m2</t>
  </si>
  <si>
    <t>968072456R00</t>
  </si>
  <si>
    <t>Vybourání kovových dveřních zárubní pl. nad 2 m2</t>
  </si>
  <si>
    <t>1,4*2</t>
  </si>
  <si>
    <t>971033651R00</t>
  </si>
  <si>
    <t>Vybourání otv. zeď cihel. pl.4 m2, tl.60 cm, MVC</t>
  </si>
  <si>
    <t>m3</t>
  </si>
  <si>
    <t>Včetně pomocného lešení o výšce podlahy do 1900 mm a pro zatížení do 1,5 kPa  (150 kg/m2).</t>
  </si>
  <si>
    <t>mezi 105 a 106 : 0,8*2,05*0,45</t>
  </si>
  <si>
    <t>974031664R00</t>
  </si>
  <si>
    <t>Vysekání rýh zeď cihelná vtah. nosníků 15 x 15 cm</t>
  </si>
  <si>
    <t>HEB 140 : 4,3</t>
  </si>
  <si>
    <t>RZP 119 : 1,25*3</t>
  </si>
  <si>
    <t>767581801R00</t>
  </si>
  <si>
    <t>Demontáž podhledů - kazet</t>
  </si>
  <si>
    <t>pro nová světla : 13*0,6*0,6</t>
  </si>
  <si>
    <t>pro kabeláž : (50-13)*0,6*0,6</t>
  </si>
  <si>
    <t>76758</t>
  </si>
  <si>
    <t>Podhled kovový - montáž kazet - bez dodávky</t>
  </si>
  <si>
    <t>767.01.01</t>
  </si>
  <si>
    <t>Dodávka a montáž - prosklená příčka s dveřmi 3800/2050 vč. dveří 1400/2000 požární odolnost EW-45/DP1 ozn. D1</t>
  </si>
  <si>
    <t>767.01.02</t>
  </si>
  <si>
    <t>Dodávka a montáž - prosklené dveře 700/2000 mm vč. kování ozn. D6</t>
  </si>
  <si>
    <t>775101101R00</t>
  </si>
  <si>
    <t>Vysávání podlah prům.vysavačem,podlahy vlys,parket</t>
  </si>
  <si>
    <t>775413021R00</t>
  </si>
  <si>
    <t>Montáž podlahové lišty připevněné vruty, výšky 60 mm</t>
  </si>
  <si>
    <t>včetně spojovacích prostředků.</t>
  </si>
  <si>
    <t>(6,5+10,01)*2</t>
  </si>
  <si>
    <t>-3,8</t>
  </si>
  <si>
    <t>775411810R00</t>
  </si>
  <si>
    <t>Demontáž lišt dřevěných, přibíjených</t>
  </si>
  <si>
    <t>-1,4</t>
  </si>
  <si>
    <t>775511952R00</t>
  </si>
  <si>
    <t>Doplnění podlah vlys.do tmele 21 mm do 1 m2</t>
  </si>
  <si>
    <t>po zborané stěně : 1</t>
  </si>
  <si>
    <t>775592000R00</t>
  </si>
  <si>
    <t>Broušení dřevěných podlah hrubé + střední + jemné</t>
  </si>
  <si>
    <t>775599145R00</t>
  </si>
  <si>
    <t>Lak dřevěných podlah, Z+3x, přebroušení</t>
  </si>
  <si>
    <t>61413710R</t>
  </si>
  <si>
    <t xml:space="preserve">Lišta podlahová dub </t>
  </si>
  <si>
    <t>998775101R00</t>
  </si>
  <si>
    <t>Přesun hmot pro podlahy vlysové, výšky do 6 m</t>
  </si>
  <si>
    <t>783222130RT2</t>
  </si>
  <si>
    <t>Nátěr syntetický kov.konstrukcí  2x</t>
  </si>
  <si>
    <t>včetně montáže, dodávky a demontáže lešení.</t>
  </si>
  <si>
    <t>zárubeň : 4,8*0,25</t>
  </si>
  <si>
    <t>766.01</t>
  </si>
  <si>
    <t>D+M - výpůjční pult + regál s lavicemi ozn. M1 podrobnosti viz PD</t>
  </si>
  <si>
    <t>766.02</t>
  </si>
  <si>
    <t>D+M - skříňky za výpůjčním pultem a navazující knižní regál ozn. M2 podrobnosti viz PD</t>
  </si>
  <si>
    <t>766.03</t>
  </si>
  <si>
    <t>D+M - PC stůl + magnetická tabule ozn. M3 podrobnosti viz PD</t>
  </si>
  <si>
    <t>766.04</t>
  </si>
  <si>
    <t>D+M - knižní regál s periodiky ozn. M4 podrobnosti viz PD</t>
  </si>
  <si>
    <t>766.05</t>
  </si>
  <si>
    <t>D+M - knižní regál s dětským stolkem ozn. M5 podrobnosti viz PD</t>
  </si>
  <si>
    <t>766.06</t>
  </si>
  <si>
    <t>D+M - knižní regál se studijním místem ozn. M6 podrobnosti viz PD</t>
  </si>
  <si>
    <t>766.07</t>
  </si>
  <si>
    <t>D+M - hrabátko ozn. M7</t>
  </si>
  <si>
    <t>766.08</t>
  </si>
  <si>
    <t>D+M - kulatý stůl ozn. M8 podrobnosti viz PD</t>
  </si>
  <si>
    <t>766.09</t>
  </si>
  <si>
    <t>D+M - kulatý stolek ozn. M9 podrobnosti viz PD</t>
  </si>
  <si>
    <t>766.10</t>
  </si>
  <si>
    <t>D+M - věšák ozn. M10 podrobnosti viz PD</t>
  </si>
  <si>
    <t>766.11</t>
  </si>
  <si>
    <t>Dodávka a montáž - volný nábytek a vybavení ozn. K1 - K11 podrobnosti viz PD</t>
  </si>
  <si>
    <t>210010094R00</t>
  </si>
  <si>
    <t>Kanál parapetní bezhalogenový dutý do 120 mm</t>
  </si>
  <si>
    <t>13+1</t>
  </si>
  <si>
    <t>210010631RT2</t>
  </si>
  <si>
    <t>Krabice do parapetních kanálů včetně dodávky krabice</t>
  </si>
  <si>
    <t>210110045RT6</t>
  </si>
  <si>
    <t>Spínač zapuštěný střídavý, řazení 6 vč. dodávky strojku, rámečku a krytu</t>
  </si>
  <si>
    <t>4+12</t>
  </si>
  <si>
    <t>J3x1,5 : 55</t>
  </si>
  <si>
    <t>O3x1,5 : 10</t>
  </si>
  <si>
    <t>5+2</t>
  </si>
  <si>
    <t>650101511R00</t>
  </si>
  <si>
    <t>Montáž LED svítidla stropního vestavného</t>
  </si>
  <si>
    <t>650801111R00</t>
  </si>
  <si>
    <t>Demontáž svítidla stropního vestavného</t>
  </si>
  <si>
    <t>světla v podhledu : 9</t>
  </si>
  <si>
    <t>34572223R</t>
  </si>
  <si>
    <t>Kanál parapetní bezhalogenový PK 110 x 65, délka 2 m</t>
  </si>
  <si>
    <t>Svítidlo LED - panel do podhledu - panel 6060-MP, 38,3W, 4000K, IP40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</si>
</sst>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8" zoomScaleNormal="100" zoomScaleSheetLayoutView="75" workbookViewId="0">
      <selection activeCell="J43" sqref="J4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6" t="s">
        <v>24</v>
      </c>
      <c r="C2" s="77"/>
      <c r="D2" s="78" t="s">
        <v>41</v>
      </c>
      <c r="E2" s="231" t="s">
        <v>42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23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8"/>
      <c r="E11" s="238"/>
      <c r="F11" s="238"/>
      <c r="G11" s="238"/>
      <c r="H11" s="18" t="s">
        <v>40</v>
      </c>
      <c r="I11" s="84"/>
      <c r="J11" s="8"/>
    </row>
    <row r="12" spans="1:15" ht="15.75" customHeight="1" x14ac:dyDescent="0.25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SUMIF(F51:F68,A16,I51:I68)+SUMIF(F51:F68,"PSU",I51:I68)</f>
        <v>0</v>
      </c>
      <c r="J16" s="205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SUMIF(F51:F68,A17,I51:I68)</f>
        <v>0</v>
      </c>
      <c r="J17" s="205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SUMIF(F51:F68,A18,I51:I68)</f>
        <v>0</v>
      </c>
      <c r="J18" s="205"/>
    </row>
    <row r="19" spans="1:10" ht="23.25" customHeight="1" x14ac:dyDescent="0.25">
      <c r="A19" s="138" t="s">
        <v>90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SUMIF(F51:F68,A19,I51:I68)</f>
        <v>0</v>
      </c>
      <c r="J19" s="205"/>
    </row>
    <row r="20" spans="1:10" ht="23.25" customHeight="1" x14ac:dyDescent="0.25">
      <c r="A20" s="138" t="s">
        <v>91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SUMIF(F51:F68,A20,I51:I68)</f>
        <v>0</v>
      </c>
      <c r="J20" s="205"/>
    </row>
    <row r="21" spans="1:10" ht="23.25" customHeight="1" x14ac:dyDescent="0.25">
      <c r="A21" s="2"/>
      <c r="B21" s="48" t="s">
        <v>31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43</v>
      </c>
      <c r="C39" s="196"/>
      <c r="D39" s="196"/>
      <c r="E39" s="196"/>
      <c r="F39" s="98">
        <f>'01 2024045 Pol'!AE120+'02 2024045 Pol'!AE155</f>
        <v>0</v>
      </c>
      <c r="G39" s="99">
        <f>'01 2024045 Pol'!AF120+'02 2024045 Pol'!AF155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5">
      <c r="A40" s="87">
        <v>2</v>
      </c>
      <c r="B40" s="102" t="s">
        <v>44</v>
      </c>
      <c r="C40" s="197" t="s">
        <v>45</v>
      </c>
      <c r="D40" s="197"/>
      <c r="E40" s="197"/>
      <c r="F40" s="103">
        <f>'01 2024045 Pol'!AE120</f>
        <v>0</v>
      </c>
      <c r="G40" s="104">
        <f>'01 2024045 Pol'!AF120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5">
      <c r="A41" s="87">
        <v>3</v>
      </c>
      <c r="B41" s="106" t="s">
        <v>41</v>
      </c>
      <c r="C41" s="196" t="s">
        <v>46</v>
      </c>
      <c r="D41" s="196"/>
      <c r="E41" s="196"/>
      <c r="F41" s="107"/>
      <c r="G41" s="100"/>
      <c r="H41" s="100"/>
      <c r="I41" s="100"/>
      <c r="J41" s="101"/>
    </row>
    <row r="42" spans="1:10" ht="25.5" customHeight="1" x14ac:dyDescent="0.25">
      <c r="A42" s="87">
        <v>2</v>
      </c>
      <c r="B42" s="102" t="s">
        <v>47</v>
      </c>
      <c r="C42" s="197" t="s">
        <v>48</v>
      </c>
      <c r="D42" s="197"/>
      <c r="E42" s="197"/>
      <c r="F42" s="103">
        <f>'02 2024045 Pol'!AE155</f>
        <v>0</v>
      </c>
      <c r="G42" s="104">
        <f>'02 2024045 Pol'!AF155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5">
      <c r="A43" s="87">
        <v>3</v>
      </c>
      <c r="B43" s="106" t="s">
        <v>41</v>
      </c>
      <c r="C43" s="196" t="s">
        <v>46</v>
      </c>
      <c r="D43" s="196"/>
      <c r="E43" s="196"/>
      <c r="F43" s="107"/>
      <c r="G43" s="100"/>
      <c r="H43" s="100"/>
      <c r="I43" s="100"/>
      <c r="J43" s="101"/>
    </row>
    <row r="44" spans="1:10" ht="25.5" customHeight="1" x14ac:dyDescent="0.25">
      <c r="A44" s="87"/>
      <c r="B44" s="193" t="s">
        <v>49</v>
      </c>
      <c r="C44" s="194"/>
      <c r="D44" s="194"/>
      <c r="E44" s="195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6" x14ac:dyDescent="0.3">
      <c r="B48" s="119" t="s">
        <v>51</v>
      </c>
    </row>
    <row r="50" spans="1:10" ht="25.5" customHeight="1" x14ac:dyDescent="0.25">
      <c r="A50" s="121"/>
      <c r="B50" s="124" t="s">
        <v>18</v>
      </c>
      <c r="C50" s="124" t="s">
        <v>6</v>
      </c>
      <c r="D50" s="125"/>
      <c r="E50" s="125"/>
      <c r="F50" s="126" t="s">
        <v>52</v>
      </c>
      <c r="G50" s="126"/>
      <c r="H50" s="126"/>
      <c r="I50" s="126" t="s">
        <v>31</v>
      </c>
      <c r="J50" s="126" t="s">
        <v>0</v>
      </c>
    </row>
    <row r="51" spans="1:10" ht="36.75" customHeight="1" x14ac:dyDescent="0.25">
      <c r="A51" s="122"/>
      <c r="B51" s="127" t="s">
        <v>53</v>
      </c>
      <c r="C51" s="191" t="s">
        <v>54</v>
      </c>
      <c r="D51" s="192"/>
      <c r="E51" s="192"/>
      <c r="F51" s="134" t="s">
        <v>26</v>
      </c>
      <c r="G51" s="135"/>
      <c r="H51" s="135"/>
      <c r="I51" s="135">
        <f>'02 2024045 Pol'!G8</f>
        <v>0</v>
      </c>
      <c r="J51" s="131" t="str">
        <f>IF(I69=0,"",I51/I69*100)</f>
        <v/>
      </c>
    </row>
    <row r="52" spans="1:10" ht="36.75" customHeight="1" x14ac:dyDescent="0.25">
      <c r="A52" s="122"/>
      <c r="B52" s="127" t="s">
        <v>55</v>
      </c>
      <c r="C52" s="191" t="s">
        <v>56</v>
      </c>
      <c r="D52" s="192"/>
      <c r="E52" s="192"/>
      <c r="F52" s="134" t="s">
        <v>26</v>
      </c>
      <c r="G52" s="135"/>
      <c r="H52" s="135"/>
      <c r="I52" s="135">
        <f>'01 2024045 Pol'!G8</f>
        <v>0</v>
      </c>
      <c r="J52" s="131" t="str">
        <f>IF(I69=0,"",I52/I69*100)</f>
        <v/>
      </c>
    </row>
    <row r="53" spans="1:10" ht="36.75" customHeight="1" x14ac:dyDescent="0.25">
      <c r="A53" s="122"/>
      <c r="B53" s="127" t="s">
        <v>57</v>
      </c>
      <c r="C53" s="191" t="s">
        <v>58</v>
      </c>
      <c r="D53" s="192"/>
      <c r="E53" s="192"/>
      <c r="F53" s="134" t="s">
        <v>26</v>
      </c>
      <c r="G53" s="135"/>
      <c r="H53" s="135"/>
      <c r="I53" s="135">
        <f>'01 2024045 Pol'!G11+'02 2024045 Pol'!G15</f>
        <v>0</v>
      </c>
      <c r="J53" s="131" t="str">
        <f>IF(I69=0,"",I53/I69*100)</f>
        <v/>
      </c>
    </row>
    <row r="54" spans="1:10" ht="36.75" customHeight="1" x14ac:dyDescent="0.25">
      <c r="A54" s="122"/>
      <c r="B54" s="127" t="s">
        <v>59</v>
      </c>
      <c r="C54" s="191" t="s">
        <v>60</v>
      </c>
      <c r="D54" s="192"/>
      <c r="E54" s="192"/>
      <c r="F54" s="134" t="s">
        <v>26</v>
      </c>
      <c r="G54" s="135"/>
      <c r="H54" s="135"/>
      <c r="I54" s="135">
        <f>'01 2024045 Pol'!G23</f>
        <v>0</v>
      </c>
      <c r="J54" s="131" t="str">
        <f>IF(I69=0,"",I54/I69*100)</f>
        <v/>
      </c>
    </row>
    <row r="55" spans="1:10" ht="36.75" customHeight="1" x14ac:dyDescent="0.25">
      <c r="A55" s="122"/>
      <c r="B55" s="127" t="s">
        <v>61</v>
      </c>
      <c r="C55" s="191" t="s">
        <v>62</v>
      </c>
      <c r="D55" s="192"/>
      <c r="E55" s="192"/>
      <c r="F55" s="134" t="s">
        <v>26</v>
      </c>
      <c r="G55" s="135"/>
      <c r="H55" s="135"/>
      <c r="I55" s="135">
        <f>'01 2024045 Pol'!G25+'02 2024045 Pol'!G36</f>
        <v>0</v>
      </c>
      <c r="J55" s="131" t="str">
        <f>IF(I69=0,"",I55/I69*100)</f>
        <v/>
      </c>
    </row>
    <row r="56" spans="1:10" ht="36.75" customHeight="1" x14ac:dyDescent="0.25">
      <c r="A56" s="122"/>
      <c r="B56" s="127" t="s">
        <v>63</v>
      </c>
      <c r="C56" s="191" t="s">
        <v>64</v>
      </c>
      <c r="D56" s="192"/>
      <c r="E56" s="192"/>
      <c r="F56" s="134" t="s">
        <v>26</v>
      </c>
      <c r="G56" s="135"/>
      <c r="H56" s="135"/>
      <c r="I56" s="135">
        <f>'01 2024045 Pol'!G28</f>
        <v>0</v>
      </c>
      <c r="J56" s="131" t="str">
        <f>IF(I69=0,"",I56/I69*100)</f>
        <v/>
      </c>
    </row>
    <row r="57" spans="1:10" ht="36.75" customHeight="1" x14ac:dyDescent="0.25">
      <c r="A57" s="122"/>
      <c r="B57" s="127" t="s">
        <v>65</v>
      </c>
      <c r="C57" s="191" t="s">
        <v>66</v>
      </c>
      <c r="D57" s="192"/>
      <c r="E57" s="192"/>
      <c r="F57" s="134" t="s">
        <v>26</v>
      </c>
      <c r="G57" s="135"/>
      <c r="H57" s="135"/>
      <c r="I57" s="135">
        <f>'01 2024045 Pol'!G30+'02 2024045 Pol'!G39</f>
        <v>0</v>
      </c>
      <c r="J57" s="131" t="str">
        <f>IF(I69=0,"",I57/I69*100)</f>
        <v/>
      </c>
    </row>
    <row r="58" spans="1:10" ht="36.75" customHeight="1" x14ac:dyDescent="0.25">
      <c r="A58" s="122"/>
      <c r="B58" s="127" t="s">
        <v>67</v>
      </c>
      <c r="C58" s="191" t="s">
        <v>68</v>
      </c>
      <c r="D58" s="192"/>
      <c r="E58" s="192"/>
      <c r="F58" s="134" t="s">
        <v>26</v>
      </c>
      <c r="G58" s="135"/>
      <c r="H58" s="135"/>
      <c r="I58" s="135">
        <f>'01 2024045 Pol'!G32+'02 2024045 Pol'!G41</f>
        <v>0</v>
      </c>
      <c r="J58" s="131" t="str">
        <f>IF(I69=0,"",I58/I69*100)</f>
        <v/>
      </c>
    </row>
    <row r="59" spans="1:10" ht="36.75" customHeight="1" x14ac:dyDescent="0.25">
      <c r="A59" s="122"/>
      <c r="B59" s="127" t="s">
        <v>69</v>
      </c>
      <c r="C59" s="191" t="s">
        <v>70</v>
      </c>
      <c r="D59" s="192"/>
      <c r="E59" s="192"/>
      <c r="F59" s="134" t="s">
        <v>26</v>
      </c>
      <c r="G59" s="135"/>
      <c r="H59" s="135"/>
      <c r="I59" s="135">
        <f>'01 2024045 Pol'!G42+'02 2024045 Pol'!G59</f>
        <v>0</v>
      </c>
      <c r="J59" s="131" t="str">
        <f>IF(I69=0,"",I59/I69*100)</f>
        <v/>
      </c>
    </row>
    <row r="60" spans="1:10" ht="36.75" customHeight="1" x14ac:dyDescent="0.25">
      <c r="A60" s="122"/>
      <c r="B60" s="127" t="s">
        <v>71</v>
      </c>
      <c r="C60" s="191" t="s">
        <v>72</v>
      </c>
      <c r="D60" s="192"/>
      <c r="E60" s="192"/>
      <c r="F60" s="134" t="s">
        <v>27</v>
      </c>
      <c r="G60" s="135"/>
      <c r="H60" s="135"/>
      <c r="I60" s="135">
        <f>'01 2024045 Pol'!G44</f>
        <v>0</v>
      </c>
      <c r="J60" s="131" t="str">
        <f>IF(I69=0,"",I60/I69*100)</f>
        <v/>
      </c>
    </row>
    <row r="61" spans="1:10" ht="36.75" customHeight="1" x14ac:dyDescent="0.25">
      <c r="A61" s="122"/>
      <c r="B61" s="127" t="s">
        <v>73</v>
      </c>
      <c r="C61" s="191" t="s">
        <v>74</v>
      </c>
      <c r="D61" s="192"/>
      <c r="E61" s="192"/>
      <c r="F61" s="134" t="s">
        <v>27</v>
      </c>
      <c r="G61" s="135"/>
      <c r="H61" s="135"/>
      <c r="I61" s="135">
        <f>'02 2024045 Pol'!G61</f>
        <v>0</v>
      </c>
      <c r="J61" s="131" t="str">
        <f>IF(I69=0,"",I61/I69*100)</f>
        <v/>
      </c>
    </row>
    <row r="62" spans="1:10" ht="36.75" customHeight="1" x14ac:dyDescent="0.25">
      <c r="A62" s="122"/>
      <c r="B62" s="127" t="s">
        <v>75</v>
      </c>
      <c r="C62" s="191" t="s">
        <v>76</v>
      </c>
      <c r="D62" s="192"/>
      <c r="E62" s="192"/>
      <c r="F62" s="134" t="s">
        <v>27</v>
      </c>
      <c r="G62" s="135"/>
      <c r="H62" s="135"/>
      <c r="I62" s="135">
        <f>'02 2024045 Pol'!G66</f>
        <v>0</v>
      </c>
      <c r="J62" s="131" t="str">
        <f>IF(I69=0,"",I62/I69*100)</f>
        <v/>
      </c>
    </row>
    <row r="63" spans="1:10" ht="36.75" customHeight="1" x14ac:dyDescent="0.25">
      <c r="A63" s="122"/>
      <c r="B63" s="127" t="s">
        <v>77</v>
      </c>
      <c r="C63" s="191" t="s">
        <v>78</v>
      </c>
      <c r="D63" s="192"/>
      <c r="E63" s="192"/>
      <c r="F63" s="134" t="s">
        <v>27</v>
      </c>
      <c r="G63" s="135"/>
      <c r="H63" s="135"/>
      <c r="I63" s="135">
        <f>'02 2024045 Pol'!G69</f>
        <v>0</v>
      </c>
      <c r="J63" s="131" t="str">
        <f>IF(I69=0,"",I63/I69*100)</f>
        <v/>
      </c>
    </row>
    <row r="64" spans="1:10" ht="36.75" customHeight="1" x14ac:dyDescent="0.25">
      <c r="A64" s="122"/>
      <c r="B64" s="127" t="s">
        <v>79</v>
      </c>
      <c r="C64" s="191" t="s">
        <v>80</v>
      </c>
      <c r="D64" s="192"/>
      <c r="E64" s="192"/>
      <c r="F64" s="134" t="s">
        <v>27</v>
      </c>
      <c r="G64" s="135"/>
      <c r="H64" s="135"/>
      <c r="I64" s="135">
        <f>'01 2024045 Pol'!G52+'02 2024045 Pol'!G84</f>
        <v>0</v>
      </c>
      <c r="J64" s="131" t="str">
        <f>IF(I69=0,"",I64/I69*100)</f>
        <v/>
      </c>
    </row>
    <row r="65" spans="1:10" ht="36.75" customHeight="1" x14ac:dyDescent="0.25">
      <c r="A65" s="122"/>
      <c r="B65" s="127" t="s">
        <v>81</v>
      </c>
      <c r="C65" s="191" t="s">
        <v>82</v>
      </c>
      <c r="D65" s="192"/>
      <c r="E65" s="192"/>
      <c r="F65" s="134" t="s">
        <v>27</v>
      </c>
      <c r="G65" s="135"/>
      <c r="H65" s="135"/>
      <c r="I65" s="135">
        <f>'01 2024045 Pol'!G55+'02 2024045 Pol'!G88</f>
        <v>0</v>
      </c>
      <c r="J65" s="131" t="str">
        <f>IF(I69=0,"",I65/I69*100)</f>
        <v/>
      </c>
    </row>
    <row r="66" spans="1:10" ht="36.75" customHeight="1" x14ac:dyDescent="0.25">
      <c r="A66" s="122"/>
      <c r="B66" s="127" t="s">
        <v>83</v>
      </c>
      <c r="C66" s="191" t="s">
        <v>84</v>
      </c>
      <c r="D66" s="192"/>
      <c r="E66" s="192"/>
      <c r="F66" s="134" t="s">
        <v>27</v>
      </c>
      <c r="G66" s="135"/>
      <c r="H66" s="135"/>
      <c r="I66" s="135">
        <f>'02 2024045 Pol'!G100</f>
        <v>0</v>
      </c>
      <c r="J66" s="131" t="str">
        <f>IF(I69=0,"",I66/I69*100)</f>
        <v/>
      </c>
    </row>
    <row r="67" spans="1:10" ht="36.75" customHeight="1" x14ac:dyDescent="0.25">
      <c r="A67" s="122"/>
      <c r="B67" s="127" t="s">
        <v>85</v>
      </c>
      <c r="C67" s="191" t="s">
        <v>86</v>
      </c>
      <c r="D67" s="192"/>
      <c r="E67" s="192"/>
      <c r="F67" s="134" t="s">
        <v>28</v>
      </c>
      <c r="G67" s="135"/>
      <c r="H67" s="135"/>
      <c r="I67" s="135">
        <f>'01 2024045 Pol'!G73+'02 2024045 Pol'!G112</f>
        <v>0</v>
      </c>
      <c r="J67" s="131" t="str">
        <f>IF(I69=0,"",I67/I69*100)</f>
        <v/>
      </c>
    </row>
    <row r="68" spans="1:10" ht="36.75" customHeight="1" x14ac:dyDescent="0.25">
      <c r="A68" s="122"/>
      <c r="B68" s="127" t="s">
        <v>87</v>
      </c>
      <c r="C68" s="191" t="s">
        <v>88</v>
      </c>
      <c r="D68" s="192"/>
      <c r="E68" s="192"/>
      <c r="F68" s="134" t="s">
        <v>89</v>
      </c>
      <c r="G68" s="135"/>
      <c r="H68" s="135"/>
      <c r="I68" s="135">
        <f>'01 2024045 Pol'!G112+'02 2024045 Pol'!G148</f>
        <v>0</v>
      </c>
      <c r="J68" s="131" t="str">
        <f>IF(I69=0,"",I68/I69*100)</f>
        <v/>
      </c>
    </row>
    <row r="69" spans="1:10" ht="25.5" customHeight="1" x14ac:dyDescent="0.25">
      <c r="A69" s="123"/>
      <c r="B69" s="128" t="s">
        <v>1</v>
      </c>
      <c r="C69" s="129"/>
      <c r="D69" s="130"/>
      <c r="E69" s="130"/>
      <c r="F69" s="136"/>
      <c r="G69" s="137"/>
      <c r="H69" s="137"/>
      <c r="I69" s="137">
        <f>SUM(I51:I68)</f>
        <v>0</v>
      </c>
      <c r="J69" s="132">
        <f>SUM(J51:J68)</f>
        <v>0</v>
      </c>
    </row>
    <row r="70" spans="1:10" x14ac:dyDescent="0.25">
      <c r="F70" s="86"/>
      <c r="G70" s="86"/>
      <c r="H70" s="86"/>
      <c r="I70" s="86"/>
      <c r="J70" s="133"/>
    </row>
    <row r="71" spans="1:10" x14ac:dyDescent="0.25">
      <c r="F71" s="86"/>
      <c r="G71" s="86"/>
      <c r="H71" s="86"/>
      <c r="I71" s="86"/>
      <c r="J71" s="133"/>
    </row>
    <row r="72" spans="1:10" x14ac:dyDescent="0.25">
      <c r="F72" s="86"/>
      <c r="G72" s="86"/>
      <c r="H72" s="86"/>
      <c r="I72" s="86"/>
      <c r="J72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9281-2DE0-4D44-B7E5-1590F99CB8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92</v>
      </c>
    </row>
    <row r="2" spans="1:60" ht="25.05" customHeight="1" x14ac:dyDescent="0.25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93</v>
      </c>
    </row>
    <row r="3" spans="1:60" ht="25.05" customHeight="1" x14ac:dyDescent="0.25">
      <c r="A3" s="50" t="s">
        <v>9</v>
      </c>
      <c r="B3" s="49" t="s">
        <v>44</v>
      </c>
      <c r="C3" s="247" t="s">
        <v>45</v>
      </c>
      <c r="D3" s="248"/>
      <c r="E3" s="248"/>
      <c r="F3" s="248"/>
      <c r="G3" s="249"/>
      <c r="AC3" s="120" t="s">
        <v>93</v>
      </c>
      <c r="AG3" t="s">
        <v>94</v>
      </c>
    </row>
    <row r="4" spans="1:60" ht="25.05" customHeight="1" x14ac:dyDescent="0.25">
      <c r="A4" s="139" t="s">
        <v>10</v>
      </c>
      <c r="B4" s="140" t="s">
        <v>41</v>
      </c>
      <c r="C4" s="250" t="s">
        <v>46</v>
      </c>
      <c r="D4" s="251"/>
      <c r="E4" s="251"/>
      <c r="F4" s="251"/>
      <c r="G4" s="252"/>
      <c r="AG4" t="s">
        <v>95</v>
      </c>
    </row>
    <row r="5" spans="1:60" x14ac:dyDescent="0.25">
      <c r="D5" s="10"/>
    </row>
    <row r="6" spans="1:60" ht="39.6" x14ac:dyDescent="0.25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  <c r="Y6" s="145" t="s">
        <v>117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5">
      <c r="A8" s="162" t="s">
        <v>118</v>
      </c>
      <c r="B8" s="163" t="s">
        <v>55</v>
      </c>
      <c r="C8" s="183" t="s">
        <v>56</v>
      </c>
      <c r="D8" s="164"/>
      <c r="E8" s="165"/>
      <c r="F8" s="166"/>
      <c r="G8" s="166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1.25</v>
      </c>
      <c r="P8" s="165"/>
      <c r="Q8" s="165">
        <f>SUM(Q9:Q10)</f>
        <v>0</v>
      </c>
      <c r="R8" s="166"/>
      <c r="S8" s="166"/>
      <c r="T8" s="167"/>
      <c r="U8" s="161"/>
      <c r="V8" s="161">
        <f>SUM(V9:V10)</f>
        <v>83.919999999999987</v>
      </c>
      <c r="W8" s="161"/>
      <c r="X8" s="161"/>
      <c r="Y8" s="161"/>
      <c r="AG8" t="s">
        <v>119</v>
      </c>
    </row>
    <row r="9" spans="1:60" ht="20.399999999999999" outlineLevel="1" x14ac:dyDescent="0.25">
      <c r="A9" s="176">
        <v>1</v>
      </c>
      <c r="B9" s="177" t="s">
        <v>120</v>
      </c>
      <c r="C9" s="184" t="s">
        <v>121</v>
      </c>
      <c r="D9" s="178" t="s">
        <v>122</v>
      </c>
      <c r="E9" s="179">
        <v>80.459999999999994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1.3729999999999999E-2</v>
      </c>
      <c r="O9" s="179">
        <f>ROUND(E9*N9,2)</f>
        <v>1.1000000000000001</v>
      </c>
      <c r="P9" s="179">
        <v>0</v>
      </c>
      <c r="Q9" s="179">
        <f>ROUND(E9*P9,2)</f>
        <v>0</v>
      </c>
      <c r="R9" s="181"/>
      <c r="S9" s="181" t="s">
        <v>123</v>
      </c>
      <c r="T9" s="182" t="s">
        <v>123</v>
      </c>
      <c r="U9" s="156">
        <v>1.0109999999999999</v>
      </c>
      <c r="V9" s="156">
        <f>ROUND(E9*U9,2)</f>
        <v>81.349999999999994</v>
      </c>
      <c r="W9" s="156"/>
      <c r="X9" s="156" t="s">
        <v>124</v>
      </c>
      <c r="Y9" s="156" t="s">
        <v>125</v>
      </c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76">
        <v>2</v>
      </c>
      <c r="B10" s="177" t="s">
        <v>127</v>
      </c>
      <c r="C10" s="184" t="s">
        <v>128</v>
      </c>
      <c r="D10" s="178" t="s">
        <v>122</v>
      </c>
      <c r="E10" s="179">
        <v>80.459999999999994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1.81E-3</v>
      </c>
      <c r="O10" s="179">
        <f>ROUND(E10*N10,2)</f>
        <v>0.15</v>
      </c>
      <c r="P10" s="179">
        <v>0</v>
      </c>
      <c r="Q10" s="179">
        <f>ROUND(E10*P10,2)</f>
        <v>0</v>
      </c>
      <c r="R10" s="181"/>
      <c r="S10" s="181" t="s">
        <v>123</v>
      </c>
      <c r="T10" s="182" t="s">
        <v>123</v>
      </c>
      <c r="U10" s="156">
        <v>3.2000000000000001E-2</v>
      </c>
      <c r="V10" s="156">
        <f>ROUND(E10*U10,2)</f>
        <v>2.57</v>
      </c>
      <c r="W10" s="156"/>
      <c r="X10" s="156" t="s">
        <v>124</v>
      </c>
      <c r="Y10" s="156" t="s">
        <v>125</v>
      </c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5">
      <c r="A11" s="162" t="s">
        <v>118</v>
      </c>
      <c r="B11" s="163" t="s">
        <v>57</v>
      </c>
      <c r="C11" s="183" t="s">
        <v>58</v>
      </c>
      <c r="D11" s="164"/>
      <c r="E11" s="165"/>
      <c r="F11" s="166"/>
      <c r="G11" s="166">
        <f>SUMIF(AG12:AG22,"&lt;&gt;NOR",G12:G22)</f>
        <v>0</v>
      </c>
      <c r="H11" s="166"/>
      <c r="I11" s="166">
        <f>SUM(I12:I22)</f>
        <v>0</v>
      </c>
      <c r="J11" s="166"/>
      <c r="K11" s="166">
        <f>SUM(K12:K22)</f>
        <v>0</v>
      </c>
      <c r="L11" s="166"/>
      <c r="M11" s="166">
        <f>SUM(M12:M22)</f>
        <v>0</v>
      </c>
      <c r="N11" s="165"/>
      <c r="O11" s="165">
        <f>SUM(O12:O22)</f>
        <v>1.65</v>
      </c>
      <c r="P11" s="165"/>
      <c r="Q11" s="165">
        <f>SUM(Q12:Q22)</f>
        <v>0</v>
      </c>
      <c r="R11" s="166"/>
      <c r="S11" s="166"/>
      <c r="T11" s="167"/>
      <c r="U11" s="161"/>
      <c r="V11" s="161">
        <f>SUM(V12:V22)</f>
        <v>67.709999999999994</v>
      </c>
      <c r="W11" s="161"/>
      <c r="X11" s="161"/>
      <c r="Y11" s="161"/>
      <c r="AG11" t="s">
        <v>119</v>
      </c>
    </row>
    <row r="12" spans="1:60" ht="20.399999999999999" outlineLevel="1" x14ac:dyDescent="0.25">
      <c r="A12" s="169">
        <v>3</v>
      </c>
      <c r="B12" s="170" t="s">
        <v>129</v>
      </c>
      <c r="C12" s="185" t="s">
        <v>130</v>
      </c>
      <c r="D12" s="171" t="s">
        <v>131</v>
      </c>
      <c r="E12" s="172">
        <v>117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5.5999999999999995E-4</v>
      </c>
      <c r="O12" s="172">
        <f>ROUND(E12*N12,2)</f>
        <v>7.0000000000000007E-2</v>
      </c>
      <c r="P12" s="172">
        <v>0</v>
      </c>
      <c r="Q12" s="172">
        <f>ROUND(E12*P12,2)</f>
        <v>0</v>
      </c>
      <c r="R12" s="174"/>
      <c r="S12" s="174" t="s">
        <v>123</v>
      </c>
      <c r="T12" s="175" t="s">
        <v>123</v>
      </c>
      <c r="U12" s="156">
        <v>0.12</v>
      </c>
      <c r="V12" s="156">
        <f>ROUND(E12*U12,2)</f>
        <v>14.04</v>
      </c>
      <c r="W12" s="156"/>
      <c r="X12" s="156" t="s">
        <v>124</v>
      </c>
      <c r="Y12" s="156" t="s">
        <v>125</v>
      </c>
      <c r="Z12" s="146"/>
      <c r="AA12" s="146"/>
      <c r="AB12" s="146"/>
      <c r="AC12" s="146"/>
      <c r="AD12" s="146"/>
      <c r="AE12" s="146"/>
      <c r="AF12" s="146"/>
      <c r="AG12" s="146" t="s">
        <v>126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5">
      <c r="A13" s="153"/>
      <c r="B13" s="154"/>
      <c r="C13" s="186" t="s">
        <v>132</v>
      </c>
      <c r="D13" s="157"/>
      <c r="E13" s="158">
        <v>67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133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5">
      <c r="A14" s="153"/>
      <c r="B14" s="154"/>
      <c r="C14" s="186" t="s">
        <v>134</v>
      </c>
      <c r="D14" s="157"/>
      <c r="E14" s="158">
        <v>50</v>
      </c>
      <c r="F14" s="156"/>
      <c r="G14" s="156"/>
      <c r="H14" s="156"/>
      <c r="I14" s="156"/>
      <c r="J14" s="156"/>
      <c r="K14" s="156"/>
      <c r="L14" s="156"/>
      <c r="M14" s="156"/>
      <c r="N14" s="155"/>
      <c r="O14" s="155"/>
      <c r="P14" s="155"/>
      <c r="Q14" s="155"/>
      <c r="R14" s="156"/>
      <c r="S14" s="156"/>
      <c r="T14" s="156"/>
      <c r="U14" s="156"/>
      <c r="V14" s="156"/>
      <c r="W14" s="156"/>
      <c r="X14" s="156"/>
      <c r="Y14" s="156"/>
      <c r="Z14" s="146"/>
      <c r="AA14" s="146"/>
      <c r="AB14" s="146"/>
      <c r="AC14" s="146"/>
      <c r="AD14" s="146"/>
      <c r="AE14" s="146"/>
      <c r="AF14" s="146"/>
      <c r="AG14" s="146" t="s">
        <v>133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5">
      <c r="A15" s="169">
        <v>4</v>
      </c>
      <c r="B15" s="170" t="s">
        <v>135</v>
      </c>
      <c r="C15" s="185" t="s">
        <v>136</v>
      </c>
      <c r="D15" s="171" t="s">
        <v>122</v>
      </c>
      <c r="E15" s="172">
        <v>113.187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72">
        <v>5.3400000000000001E-3</v>
      </c>
      <c r="O15" s="172">
        <f>ROUND(E15*N15,2)</f>
        <v>0.6</v>
      </c>
      <c r="P15" s="172">
        <v>0</v>
      </c>
      <c r="Q15" s="172">
        <f>ROUND(E15*P15,2)</f>
        <v>0</v>
      </c>
      <c r="R15" s="174"/>
      <c r="S15" s="174" t="s">
        <v>123</v>
      </c>
      <c r="T15" s="175" t="s">
        <v>123</v>
      </c>
      <c r="U15" s="156">
        <v>0.10854999999999999</v>
      </c>
      <c r="V15" s="156">
        <f>ROUND(E15*U15,2)</f>
        <v>12.29</v>
      </c>
      <c r="W15" s="156"/>
      <c r="X15" s="156" t="s">
        <v>124</v>
      </c>
      <c r="Y15" s="156" t="s">
        <v>125</v>
      </c>
      <c r="Z15" s="146"/>
      <c r="AA15" s="146"/>
      <c r="AB15" s="146"/>
      <c r="AC15" s="146"/>
      <c r="AD15" s="146"/>
      <c r="AE15" s="146"/>
      <c r="AF15" s="146"/>
      <c r="AG15" s="146" t="s">
        <v>126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5">
      <c r="A16" s="153"/>
      <c r="B16" s="154"/>
      <c r="C16" s="186" t="s">
        <v>137</v>
      </c>
      <c r="D16" s="157"/>
      <c r="E16" s="158"/>
      <c r="F16" s="156"/>
      <c r="G16" s="156"/>
      <c r="H16" s="156"/>
      <c r="I16" s="156"/>
      <c r="J16" s="156"/>
      <c r="K16" s="156"/>
      <c r="L16" s="156"/>
      <c r="M16" s="156"/>
      <c r="N16" s="155"/>
      <c r="O16" s="155"/>
      <c r="P16" s="155"/>
      <c r="Q16" s="155"/>
      <c r="R16" s="156"/>
      <c r="S16" s="156"/>
      <c r="T16" s="156"/>
      <c r="U16" s="156"/>
      <c r="V16" s="156"/>
      <c r="W16" s="156"/>
      <c r="X16" s="156"/>
      <c r="Y16" s="156"/>
      <c r="Z16" s="146"/>
      <c r="AA16" s="146"/>
      <c r="AB16" s="146"/>
      <c r="AC16" s="146"/>
      <c r="AD16" s="146"/>
      <c r="AE16" s="146"/>
      <c r="AF16" s="146"/>
      <c r="AG16" s="146" t="s">
        <v>133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3" x14ac:dyDescent="0.25">
      <c r="A17" s="153"/>
      <c r="B17" s="154"/>
      <c r="C17" s="186" t="s">
        <v>138</v>
      </c>
      <c r="D17" s="157"/>
      <c r="E17" s="158">
        <v>113.187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5">
      <c r="A18" s="169">
        <v>5</v>
      </c>
      <c r="B18" s="170" t="s">
        <v>139</v>
      </c>
      <c r="C18" s="185" t="s">
        <v>140</v>
      </c>
      <c r="D18" s="171" t="s">
        <v>122</v>
      </c>
      <c r="E18" s="172">
        <v>4.4800000000000004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5.3690000000000002E-2</v>
      </c>
      <c r="O18" s="172">
        <f>ROUND(E18*N18,2)</f>
        <v>0.24</v>
      </c>
      <c r="P18" s="172">
        <v>0</v>
      </c>
      <c r="Q18" s="172">
        <f>ROUND(E18*P18,2)</f>
        <v>0</v>
      </c>
      <c r="R18" s="174"/>
      <c r="S18" s="174" t="s">
        <v>123</v>
      </c>
      <c r="T18" s="175" t="s">
        <v>123</v>
      </c>
      <c r="U18" s="156">
        <v>1.17717</v>
      </c>
      <c r="V18" s="156">
        <f>ROUND(E18*U18,2)</f>
        <v>5.27</v>
      </c>
      <c r="W18" s="156"/>
      <c r="X18" s="156" t="s">
        <v>124</v>
      </c>
      <c r="Y18" s="156" t="s">
        <v>125</v>
      </c>
      <c r="Z18" s="146"/>
      <c r="AA18" s="146"/>
      <c r="AB18" s="146"/>
      <c r="AC18" s="146"/>
      <c r="AD18" s="146"/>
      <c r="AE18" s="146"/>
      <c r="AF18" s="146"/>
      <c r="AG18" s="146" t="s">
        <v>126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5">
      <c r="A19" s="153"/>
      <c r="B19" s="154"/>
      <c r="C19" s="186" t="s">
        <v>141</v>
      </c>
      <c r="D19" s="157"/>
      <c r="E19" s="158">
        <v>4.4800000000000004</v>
      </c>
      <c r="F19" s="156"/>
      <c r="G19" s="156"/>
      <c r="H19" s="156"/>
      <c r="I19" s="156"/>
      <c r="J19" s="156"/>
      <c r="K19" s="156"/>
      <c r="L19" s="156"/>
      <c r="M19" s="156"/>
      <c r="N19" s="155"/>
      <c r="O19" s="155"/>
      <c r="P19" s="155"/>
      <c r="Q19" s="155"/>
      <c r="R19" s="156"/>
      <c r="S19" s="156"/>
      <c r="T19" s="156"/>
      <c r="U19" s="156"/>
      <c r="V19" s="156"/>
      <c r="W19" s="156"/>
      <c r="X19" s="156"/>
      <c r="Y19" s="156"/>
      <c r="Z19" s="146"/>
      <c r="AA19" s="146"/>
      <c r="AB19" s="146"/>
      <c r="AC19" s="146"/>
      <c r="AD19" s="146"/>
      <c r="AE19" s="146"/>
      <c r="AF19" s="146"/>
      <c r="AG19" s="146" t="s">
        <v>133</v>
      </c>
      <c r="AH19" s="146">
        <v>0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5">
      <c r="A20" s="169">
        <v>6</v>
      </c>
      <c r="B20" s="170" t="s">
        <v>142</v>
      </c>
      <c r="C20" s="185" t="s">
        <v>143</v>
      </c>
      <c r="D20" s="171" t="s">
        <v>122</v>
      </c>
      <c r="E20" s="172">
        <v>113.187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21</v>
      </c>
      <c r="M20" s="174">
        <f>G20*(1+L20/100)</f>
        <v>0</v>
      </c>
      <c r="N20" s="172">
        <v>6.5799999999999999E-3</v>
      </c>
      <c r="O20" s="172">
        <f>ROUND(E20*N20,2)</f>
        <v>0.74</v>
      </c>
      <c r="P20" s="172">
        <v>0</v>
      </c>
      <c r="Q20" s="172">
        <f>ROUND(E20*P20,2)</f>
        <v>0</v>
      </c>
      <c r="R20" s="174"/>
      <c r="S20" s="174" t="s">
        <v>123</v>
      </c>
      <c r="T20" s="175" t="s">
        <v>123</v>
      </c>
      <c r="U20" s="156">
        <v>0.31900000000000001</v>
      </c>
      <c r="V20" s="156">
        <f>ROUND(E20*U20,2)</f>
        <v>36.11</v>
      </c>
      <c r="W20" s="156"/>
      <c r="X20" s="156" t="s">
        <v>124</v>
      </c>
      <c r="Y20" s="156" t="s">
        <v>125</v>
      </c>
      <c r="Z20" s="146"/>
      <c r="AA20" s="146"/>
      <c r="AB20" s="146"/>
      <c r="AC20" s="146"/>
      <c r="AD20" s="146"/>
      <c r="AE20" s="146"/>
      <c r="AF20" s="146"/>
      <c r="AG20" s="146" t="s">
        <v>126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5">
      <c r="A21" s="153"/>
      <c r="B21" s="154"/>
      <c r="C21" s="186" t="s">
        <v>137</v>
      </c>
      <c r="D21" s="157"/>
      <c r="E21" s="158"/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5">
      <c r="A22" s="153"/>
      <c r="B22" s="154"/>
      <c r="C22" s="186" t="s">
        <v>138</v>
      </c>
      <c r="D22" s="157"/>
      <c r="E22" s="158">
        <v>113.187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133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5">
      <c r="A23" s="162" t="s">
        <v>118</v>
      </c>
      <c r="B23" s="163" t="s">
        <v>59</v>
      </c>
      <c r="C23" s="183" t="s">
        <v>60</v>
      </c>
      <c r="D23" s="164"/>
      <c r="E23" s="165"/>
      <c r="F23" s="166"/>
      <c r="G23" s="166">
        <f>SUMIF(AG24:AG24,"&lt;&gt;NOR",G24:G24)</f>
        <v>0</v>
      </c>
      <c r="H23" s="166"/>
      <c r="I23" s="166">
        <f>SUM(I24:I24)</f>
        <v>0</v>
      </c>
      <c r="J23" s="166"/>
      <c r="K23" s="166">
        <f>SUM(K24:K24)</f>
        <v>0</v>
      </c>
      <c r="L23" s="166"/>
      <c r="M23" s="166">
        <f>SUM(M24:M24)</f>
        <v>0</v>
      </c>
      <c r="N23" s="165"/>
      <c r="O23" s="165">
        <f>SUM(O24:O24)</f>
        <v>0.83</v>
      </c>
      <c r="P23" s="165"/>
      <c r="Q23" s="165">
        <f>SUM(Q24:Q24)</f>
        <v>0</v>
      </c>
      <c r="R23" s="166"/>
      <c r="S23" s="166"/>
      <c r="T23" s="167"/>
      <c r="U23" s="161"/>
      <c r="V23" s="161">
        <f>SUM(V24:V24)</f>
        <v>28.28</v>
      </c>
      <c r="W23" s="161"/>
      <c r="X23" s="161"/>
      <c r="Y23" s="161"/>
      <c r="AG23" t="s">
        <v>119</v>
      </c>
    </row>
    <row r="24" spans="1:60" outlineLevel="1" x14ac:dyDescent="0.25">
      <c r="A24" s="176">
        <v>7</v>
      </c>
      <c r="B24" s="177" t="s">
        <v>144</v>
      </c>
      <c r="C24" s="184" t="s">
        <v>145</v>
      </c>
      <c r="D24" s="178" t="s">
        <v>122</v>
      </c>
      <c r="E24" s="179">
        <v>80.459999999999994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1.035E-2</v>
      </c>
      <c r="O24" s="179">
        <f>ROUND(E24*N24,2)</f>
        <v>0.83</v>
      </c>
      <c r="P24" s="179">
        <v>0</v>
      </c>
      <c r="Q24" s="179">
        <f>ROUND(E24*P24,2)</f>
        <v>0</v>
      </c>
      <c r="R24" s="181"/>
      <c r="S24" s="181" t="s">
        <v>123</v>
      </c>
      <c r="T24" s="182" t="s">
        <v>123</v>
      </c>
      <c r="U24" s="156">
        <v>0.35149999999999998</v>
      </c>
      <c r="V24" s="156">
        <f>ROUND(E24*U24,2)</f>
        <v>28.28</v>
      </c>
      <c r="W24" s="156"/>
      <c r="X24" s="156" t="s">
        <v>124</v>
      </c>
      <c r="Y24" s="156" t="s">
        <v>125</v>
      </c>
      <c r="Z24" s="146"/>
      <c r="AA24" s="146"/>
      <c r="AB24" s="146"/>
      <c r="AC24" s="146"/>
      <c r="AD24" s="146"/>
      <c r="AE24" s="146"/>
      <c r="AF24" s="146"/>
      <c r="AG24" s="146" t="s">
        <v>126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5">
      <c r="A25" s="162" t="s">
        <v>118</v>
      </c>
      <c r="B25" s="163" t="s">
        <v>61</v>
      </c>
      <c r="C25" s="183" t="s">
        <v>62</v>
      </c>
      <c r="D25" s="164"/>
      <c r="E25" s="165"/>
      <c r="F25" s="166"/>
      <c r="G25" s="166">
        <f>SUMIF(AG26:AG27,"&lt;&gt;NOR",G26:G27)</f>
        <v>0</v>
      </c>
      <c r="H25" s="166"/>
      <c r="I25" s="166">
        <f>SUM(I26:I27)</f>
        <v>0</v>
      </c>
      <c r="J25" s="166"/>
      <c r="K25" s="166">
        <f>SUM(K26:K27)</f>
        <v>0</v>
      </c>
      <c r="L25" s="166"/>
      <c r="M25" s="166">
        <f>SUM(M26:M27)</f>
        <v>0</v>
      </c>
      <c r="N25" s="165"/>
      <c r="O25" s="165">
        <f>SUM(O26:O27)</f>
        <v>0.06</v>
      </c>
      <c r="P25" s="165"/>
      <c r="Q25" s="165">
        <f>SUM(Q26:Q27)</f>
        <v>0</v>
      </c>
      <c r="R25" s="166"/>
      <c r="S25" s="166"/>
      <c r="T25" s="167"/>
      <c r="U25" s="161"/>
      <c r="V25" s="161">
        <f>SUM(V26:V27)</f>
        <v>3.26</v>
      </c>
      <c r="W25" s="161"/>
      <c r="X25" s="161"/>
      <c r="Y25" s="161"/>
      <c r="AG25" t="s">
        <v>119</v>
      </c>
    </row>
    <row r="26" spans="1:60" outlineLevel="1" x14ac:dyDescent="0.25">
      <c r="A26" s="176">
        <v>8</v>
      </c>
      <c r="B26" s="177" t="s">
        <v>146</v>
      </c>
      <c r="C26" s="184" t="s">
        <v>147</v>
      </c>
      <c r="D26" s="178" t="s">
        <v>148</v>
      </c>
      <c r="E26" s="179">
        <v>1</v>
      </c>
      <c r="F26" s="180"/>
      <c r="G26" s="181">
        <f>ROUND(E26*F26,2)</f>
        <v>0</v>
      </c>
      <c r="H26" s="180"/>
      <c r="I26" s="181">
        <f>ROUND(E26*H26,2)</f>
        <v>0</v>
      </c>
      <c r="J26" s="180"/>
      <c r="K26" s="181">
        <f>ROUND(E26*J26,2)</f>
        <v>0</v>
      </c>
      <c r="L26" s="181">
        <v>21</v>
      </c>
      <c r="M26" s="181">
        <f>G26*(1+L26/100)</f>
        <v>0</v>
      </c>
      <c r="N26" s="179">
        <v>4.3200000000000002E-2</v>
      </c>
      <c r="O26" s="179">
        <f>ROUND(E26*N26,2)</f>
        <v>0.04</v>
      </c>
      <c r="P26" s="179">
        <v>0</v>
      </c>
      <c r="Q26" s="179">
        <f>ROUND(E26*P26,2)</f>
        <v>0</v>
      </c>
      <c r="R26" s="181"/>
      <c r="S26" s="181" t="s">
        <v>123</v>
      </c>
      <c r="T26" s="182" t="s">
        <v>123</v>
      </c>
      <c r="U26" s="156">
        <v>3.258</v>
      </c>
      <c r="V26" s="156">
        <f>ROUND(E26*U26,2)</f>
        <v>3.26</v>
      </c>
      <c r="W26" s="156"/>
      <c r="X26" s="156" t="s">
        <v>124</v>
      </c>
      <c r="Y26" s="156" t="s">
        <v>125</v>
      </c>
      <c r="Z26" s="146"/>
      <c r="AA26" s="146"/>
      <c r="AB26" s="146"/>
      <c r="AC26" s="146"/>
      <c r="AD26" s="146"/>
      <c r="AE26" s="146"/>
      <c r="AF26" s="146"/>
      <c r="AG26" s="146" t="s">
        <v>126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5">
      <c r="A27" s="176">
        <v>9</v>
      </c>
      <c r="B27" s="177" t="s">
        <v>149</v>
      </c>
      <c r="C27" s="184" t="s">
        <v>150</v>
      </c>
      <c r="D27" s="178" t="s">
        <v>148</v>
      </c>
      <c r="E27" s="179">
        <v>1</v>
      </c>
      <c r="F27" s="180"/>
      <c r="G27" s="181">
        <f>ROUND(E27*F27,2)</f>
        <v>0</v>
      </c>
      <c r="H27" s="180"/>
      <c r="I27" s="181">
        <f>ROUND(E27*H27,2)</f>
        <v>0</v>
      </c>
      <c r="J27" s="180"/>
      <c r="K27" s="181">
        <f>ROUND(E27*J27,2)</f>
        <v>0</v>
      </c>
      <c r="L27" s="181">
        <v>21</v>
      </c>
      <c r="M27" s="181">
        <f>G27*(1+L27/100)</f>
        <v>0</v>
      </c>
      <c r="N27" s="179">
        <v>1.6E-2</v>
      </c>
      <c r="O27" s="179">
        <f>ROUND(E27*N27,2)</f>
        <v>0.02</v>
      </c>
      <c r="P27" s="179">
        <v>0</v>
      </c>
      <c r="Q27" s="179">
        <f>ROUND(E27*P27,2)</f>
        <v>0</v>
      </c>
      <c r="R27" s="181" t="s">
        <v>151</v>
      </c>
      <c r="S27" s="181" t="s">
        <v>123</v>
      </c>
      <c r="T27" s="182" t="s">
        <v>123</v>
      </c>
      <c r="U27" s="156">
        <v>0</v>
      </c>
      <c r="V27" s="156">
        <f>ROUND(E27*U27,2)</f>
        <v>0</v>
      </c>
      <c r="W27" s="156"/>
      <c r="X27" s="156" t="s">
        <v>152</v>
      </c>
      <c r="Y27" s="156" t="s">
        <v>125</v>
      </c>
      <c r="Z27" s="146"/>
      <c r="AA27" s="146"/>
      <c r="AB27" s="146"/>
      <c r="AC27" s="146"/>
      <c r="AD27" s="146"/>
      <c r="AE27" s="146"/>
      <c r="AF27" s="146"/>
      <c r="AG27" s="146" t="s">
        <v>153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5">
      <c r="A28" s="162" t="s">
        <v>118</v>
      </c>
      <c r="B28" s="163" t="s">
        <v>63</v>
      </c>
      <c r="C28" s="183" t="s">
        <v>64</v>
      </c>
      <c r="D28" s="164"/>
      <c r="E28" s="165"/>
      <c r="F28" s="166"/>
      <c r="G28" s="166">
        <f>SUMIF(AG29:AG29,"&lt;&gt;NOR",G29:G29)</f>
        <v>0</v>
      </c>
      <c r="H28" s="166"/>
      <c r="I28" s="166">
        <f>SUM(I29:I29)</f>
        <v>0</v>
      </c>
      <c r="J28" s="166"/>
      <c r="K28" s="166">
        <f>SUM(K29:K29)</f>
        <v>0</v>
      </c>
      <c r="L28" s="166"/>
      <c r="M28" s="166">
        <f>SUM(M29:M29)</f>
        <v>0</v>
      </c>
      <c r="N28" s="165"/>
      <c r="O28" s="165">
        <f>SUM(O29:O29)</f>
        <v>0.1</v>
      </c>
      <c r="P28" s="165"/>
      <c r="Q28" s="165">
        <f>SUM(Q29:Q29)</f>
        <v>0</v>
      </c>
      <c r="R28" s="166"/>
      <c r="S28" s="166"/>
      <c r="T28" s="167"/>
      <c r="U28" s="161"/>
      <c r="V28" s="161">
        <f>SUM(V29:V29)</f>
        <v>14.16</v>
      </c>
      <c r="W28" s="161"/>
      <c r="X28" s="161"/>
      <c r="Y28" s="161"/>
      <c r="AG28" t="s">
        <v>119</v>
      </c>
    </row>
    <row r="29" spans="1:60" outlineLevel="1" x14ac:dyDescent="0.25">
      <c r="A29" s="176">
        <v>10</v>
      </c>
      <c r="B29" s="177" t="s">
        <v>154</v>
      </c>
      <c r="C29" s="184" t="s">
        <v>155</v>
      </c>
      <c r="D29" s="178" t="s">
        <v>122</v>
      </c>
      <c r="E29" s="179">
        <v>80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79">
        <v>1.2099999999999999E-3</v>
      </c>
      <c r="O29" s="179">
        <f>ROUND(E29*N29,2)</f>
        <v>0.1</v>
      </c>
      <c r="P29" s="179">
        <v>0</v>
      </c>
      <c r="Q29" s="179">
        <f>ROUND(E29*P29,2)</f>
        <v>0</v>
      </c>
      <c r="R29" s="181"/>
      <c r="S29" s="181" t="s">
        <v>123</v>
      </c>
      <c r="T29" s="182" t="s">
        <v>123</v>
      </c>
      <c r="U29" s="156">
        <v>0.17699999999999999</v>
      </c>
      <c r="V29" s="156">
        <f>ROUND(E29*U29,2)</f>
        <v>14.16</v>
      </c>
      <c r="W29" s="156"/>
      <c r="X29" s="156" t="s">
        <v>124</v>
      </c>
      <c r="Y29" s="156" t="s">
        <v>125</v>
      </c>
      <c r="Z29" s="146"/>
      <c r="AA29" s="146"/>
      <c r="AB29" s="146"/>
      <c r="AC29" s="146"/>
      <c r="AD29" s="146"/>
      <c r="AE29" s="146"/>
      <c r="AF29" s="146"/>
      <c r="AG29" s="146" t="s">
        <v>126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6.4" x14ac:dyDescent="0.25">
      <c r="A30" s="162" t="s">
        <v>118</v>
      </c>
      <c r="B30" s="163" t="s">
        <v>65</v>
      </c>
      <c r="C30" s="183" t="s">
        <v>66</v>
      </c>
      <c r="D30" s="164"/>
      <c r="E30" s="165"/>
      <c r="F30" s="166"/>
      <c r="G30" s="166">
        <f>SUMIF(AG31:AG31,"&lt;&gt;NOR",G31:G31)</f>
        <v>0</v>
      </c>
      <c r="H30" s="166"/>
      <c r="I30" s="166">
        <f>SUM(I31:I31)</f>
        <v>0</v>
      </c>
      <c r="J30" s="166"/>
      <c r="K30" s="166">
        <f>SUM(K31:K31)</f>
        <v>0</v>
      </c>
      <c r="L30" s="166"/>
      <c r="M30" s="166">
        <f>SUM(M31:M31)</f>
        <v>0</v>
      </c>
      <c r="N30" s="165"/>
      <c r="O30" s="165">
        <f>SUM(O31:O31)</f>
        <v>0</v>
      </c>
      <c r="P30" s="165"/>
      <c r="Q30" s="165">
        <f>SUM(Q31:Q31)</f>
        <v>0</v>
      </c>
      <c r="R30" s="166"/>
      <c r="S30" s="166"/>
      <c r="T30" s="167"/>
      <c r="U30" s="161"/>
      <c r="V30" s="161">
        <f>SUM(V31:V31)</f>
        <v>24.82</v>
      </c>
      <c r="W30" s="161"/>
      <c r="X30" s="161"/>
      <c r="Y30" s="161"/>
      <c r="AG30" t="s">
        <v>119</v>
      </c>
    </row>
    <row r="31" spans="1:60" outlineLevel="1" x14ac:dyDescent="0.25">
      <c r="A31" s="176">
        <v>11</v>
      </c>
      <c r="B31" s="177" t="s">
        <v>156</v>
      </c>
      <c r="C31" s="184" t="s">
        <v>157</v>
      </c>
      <c r="D31" s="178" t="s">
        <v>122</v>
      </c>
      <c r="E31" s="179">
        <v>80.599999999999994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79">
        <v>4.0000000000000003E-5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123</v>
      </c>
      <c r="T31" s="182" t="s">
        <v>123</v>
      </c>
      <c r="U31" s="156">
        <v>0.308</v>
      </c>
      <c r="V31" s="156">
        <f>ROUND(E31*U31,2)</f>
        <v>24.82</v>
      </c>
      <c r="W31" s="156"/>
      <c r="X31" s="156" t="s">
        <v>124</v>
      </c>
      <c r="Y31" s="156" t="s">
        <v>125</v>
      </c>
      <c r="Z31" s="146"/>
      <c r="AA31" s="146"/>
      <c r="AB31" s="146"/>
      <c r="AC31" s="146"/>
      <c r="AD31" s="146"/>
      <c r="AE31" s="146"/>
      <c r="AF31" s="146"/>
      <c r="AG31" s="146" t="s">
        <v>126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x14ac:dyDescent="0.25">
      <c r="A32" s="162" t="s">
        <v>118</v>
      </c>
      <c r="B32" s="163" t="s">
        <v>67</v>
      </c>
      <c r="C32" s="183" t="s">
        <v>68</v>
      </c>
      <c r="D32" s="164"/>
      <c r="E32" s="165"/>
      <c r="F32" s="166"/>
      <c r="G32" s="166">
        <f>SUMIF(AG33:AG41,"&lt;&gt;NOR",G33:G41)</f>
        <v>0</v>
      </c>
      <c r="H32" s="166"/>
      <c r="I32" s="166">
        <f>SUM(I33:I41)</f>
        <v>0</v>
      </c>
      <c r="J32" s="166"/>
      <c r="K32" s="166">
        <f>SUM(K33:K41)</f>
        <v>0</v>
      </c>
      <c r="L32" s="166"/>
      <c r="M32" s="166">
        <f>SUM(M33:M41)</f>
        <v>0</v>
      </c>
      <c r="N32" s="165"/>
      <c r="O32" s="165">
        <f>SUM(O33:O41)</f>
        <v>0</v>
      </c>
      <c r="P32" s="165"/>
      <c r="Q32" s="165">
        <f>SUM(Q33:Q41)</f>
        <v>0.58000000000000007</v>
      </c>
      <c r="R32" s="166"/>
      <c r="S32" s="166"/>
      <c r="T32" s="167"/>
      <c r="U32" s="161"/>
      <c r="V32" s="161">
        <f>SUM(V33:V41)</f>
        <v>21.04</v>
      </c>
      <c r="W32" s="161"/>
      <c r="X32" s="161"/>
      <c r="Y32" s="161"/>
      <c r="AG32" t="s">
        <v>119</v>
      </c>
    </row>
    <row r="33" spans="1:60" outlineLevel="1" x14ac:dyDescent="0.25">
      <c r="A33" s="169">
        <v>12</v>
      </c>
      <c r="B33" s="170" t="s">
        <v>158</v>
      </c>
      <c r="C33" s="185" t="s">
        <v>159</v>
      </c>
      <c r="D33" s="171" t="s">
        <v>122</v>
      </c>
      <c r="E33" s="172">
        <v>4.4800000000000004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0</v>
      </c>
      <c r="O33" s="172">
        <f>ROUND(E33*N33,2)</f>
        <v>0</v>
      </c>
      <c r="P33" s="172">
        <v>5.5E-2</v>
      </c>
      <c r="Q33" s="172">
        <f>ROUND(E33*P33,2)</f>
        <v>0.25</v>
      </c>
      <c r="R33" s="174"/>
      <c r="S33" s="174" t="s">
        <v>123</v>
      </c>
      <c r="T33" s="175" t="s">
        <v>123</v>
      </c>
      <c r="U33" s="156">
        <v>0.42499999999999999</v>
      </c>
      <c r="V33" s="156">
        <f>ROUND(E33*U33,2)</f>
        <v>1.9</v>
      </c>
      <c r="W33" s="156"/>
      <c r="X33" s="156" t="s">
        <v>124</v>
      </c>
      <c r="Y33" s="156" t="s">
        <v>125</v>
      </c>
      <c r="Z33" s="146"/>
      <c r="AA33" s="146"/>
      <c r="AB33" s="146"/>
      <c r="AC33" s="146"/>
      <c r="AD33" s="146"/>
      <c r="AE33" s="146"/>
      <c r="AF33" s="146"/>
      <c r="AG33" s="146" t="s">
        <v>126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5">
      <c r="A34" s="153"/>
      <c r="B34" s="154"/>
      <c r="C34" s="186" t="s">
        <v>141</v>
      </c>
      <c r="D34" s="157"/>
      <c r="E34" s="158">
        <v>4.4800000000000004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133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0.399999999999999" outlineLevel="1" x14ac:dyDescent="0.25">
      <c r="A35" s="176">
        <v>13</v>
      </c>
      <c r="B35" s="177" t="s">
        <v>160</v>
      </c>
      <c r="C35" s="184" t="s">
        <v>161</v>
      </c>
      <c r="D35" s="178" t="s">
        <v>148</v>
      </c>
      <c r="E35" s="179">
        <v>1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81"/>
      <c r="S35" s="181" t="s">
        <v>123</v>
      </c>
      <c r="T35" s="182" t="s">
        <v>123</v>
      </c>
      <c r="U35" s="156">
        <v>0.05</v>
      </c>
      <c r="V35" s="156">
        <f>ROUND(E35*U35,2)</f>
        <v>0.05</v>
      </c>
      <c r="W35" s="156"/>
      <c r="X35" s="156" t="s">
        <v>124</v>
      </c>
      <c r="Y35" s="156" t="s">
        <v>125</v>
      </c>
      <c r="Z35" s="146"/>
      <c r="AA35" s="146"/>
      <c r="AB35" s="146"/>
      <c r="AC35" s="146"/>
      <c r="AD35" s="146"/>
      <c r="AE35" s="146"/>
      <c r="AF35" s="146"/>
      <c r="AG35" s="146" t="s">
        <v>126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5">
      <c r="A36" s="169">
        <v>14</v>
      </c>
      <c r="B36" s="170" t="s">
        <v>162</v>
      </c>
      <c r="C36" s="185" t="s">
        <v>163</v>
      </c>
      <c r="D36" s="171" t="s">
        <v>122</v>
      </c>
      <c r="E36" s="172">
        <v>1.8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1.17E-3</v>
      </c>
      <c r="O36" s="172">
        <f>ROUND(E36*N36,2)</f>
        <v>0</v>
      </c>
      <c r="P36" s="172">
        <v>7.5999999999999998E-2</v>
      </c>
      <c r="Q36" s="172">
        <f>ROUND(E36*P36,2)</f>
        <v>0.14000000000000001</v>
      </c>
      <c r="R36" s="174"/>
      <c r="S36" s="174" t="s">
        <v>123</v>
      </c>
      <c r="T36" s="175" t="s">
        <v>123</v>
      </c>
      <c r="U36" s="156">
        <v>0.93899999999999995</v>
      </c>
      <c r="V36" s="156">
        <f>ROUND(E36*U36,2)</f>
        <v>1.69</v>
      </c>
      <c r="W36" s="156"/>
      <c r="X36" s="156" t="s">
        <v>124</v>
      </c>
      <c r="Y36" s="156" t="s">
        <v>125</v>
      </c>
      <c r="Z36" s="146"/>
      <c r="AA36" s="146"/>
      <c r="AB36" s="146"/>
      <c r="AC36" s="146"/>
      <c r="AD36" s="146"/>
      <c r="AE36" s="146"/>
      <c r="AF36" s="146"/>
      <c r="AG36" s="146" t="s">
        <v>126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2" x14ac:dyDescent="0.25">
      <c r="A37" s="153"/>
      <c r="B37" s="154"/>
      <c r="C37" s="186" t="s">
        <v>164</v>
      </c>
      <c r="D37" s="157"/>
      <c r="E37" s="158">
        <v>1.8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133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5">
      <c r="A38" s="169">
        <v>15</v>
      </c>
      <c r="B38" s="170" t="s">
        <v>165</v>
      </c>
      <c r="C38" s="185" t="s">
        <v>166</v>
      </c>
      <c r="D38" s="171" t="s">
        <v>131</v>
      </c>
      <c r="E38" s="172">
        <v>117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0</v>
      </c>
      <c r="O38" s="172">
        <f>ROUND(E38*N38,2)</f>
        <v>0</v>
      </c>
      <c r="P38" s="172">
        <v>1.6199999999999999E-3</v>
      </c>
      <c r="Q38" s="172">
        <f>ROUND(E38*P38,2)</f>
        <v>0.19</v>
      </c>
      <c r="R38" s="174"/>
      <c r="S38" s="174" t="s">
        <v>123</v>
      </c>
      <c r="T38" s="175" t="s">
        <v>123</v>
      </c>
      <c r="U38" s="156">
        <v>0.14000000000000001</v>
      </c>
      <c r="V38" s="156">
        <f>ROUND(E38*U38,2)</f>
        <v>16.38</v>
      </c>
      <c r="W38" s="156"/>
      <c r="X38" s="156" t="s">
        <v>124</v>
      </c>
      <c r="Y38" s="156" t="s">
        <v>125</v>
      </c>
      <c r="Z38" s="146"/>
      <c r="AA38" s="146"/>
      <c r="AB38" s="146"/>
      <c r="AC38" s="146"/>
      <c r="AD38" s="146"/>
      <c r="AE38" s="146"/>
      <c r="AF38" s="146"/>
      <c r="AG38" s="146" t="s">
        <v>126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5">
      <c r="A39" s="153"/>
      <c r="B39" s="154"/>
      <c r="C39" s="186" t="s">
        <v>132</v>
      </c>
      <c r="D39" s="157"/>
      <c r="E39" s="158">
        <v>67</v>
      </c>
      <c r="F39" s="156"/>
      <c r="G39" s="156"/>
      <c r="H39" s="156"/>
      <c r="I39" s="156"/>
      <c r="J39" s="156"/>
      <c r="K39" s="156"/>
      <c r="L39" s="156"/>
      <c r="M39" s="156"/>
      <c r="N39" s="155"/>
      <c r="O39" s="155"/>
      <c r="P39" s="155"/>
      <c r="Q39" s="155"/>
      <c r="R39" s="156"/>
      <c r="S39" s="156"/>
      <c r="T39" s="156"/>
      <c r="U39" s="156"/>
      <c r="V39" s="156"/>
      <c r="W39" s="156"/>
      <c r="X39" s="156"/>
      <c r="Y39" s="156"/>
      <c r="Z39" s="146"/>
      <c r="AA39" s="146"/>
      <c r="AB39" s="146"/>
      <c r="AC39" s="146"/>
      <c r="AD39" s="146"/>
      <c r="AE39" s="146"/>
      <c r="AF39" s="146"/>
      <c r="AG39" s="146" t="s">
        <v>133</v>
      </c>
      <c r="AH39" s="146">
        <v>0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3" x14ac:dyDescent="0.25">
      <c r="A40" s="153"/>
      <c r="B40" s="154"/>
      <c r="C40" s="186" t="s">
        <v>134</v>
      </c>
      <c r="D40" s="157"/>
      <c r="E40" s="158">
        <v>50</v>
      </c>
      <c r="F40" s="156"/>
      <c r="G40" s="156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133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5">
      <c r="A41" s="176">
        <v>16</v>
      </c>
      <c r="B41" s="177" t="s">
        <v>167</v>
      </c>
      <c r="C41" s="184" t="s">
        <v>168</v>
      </c>
      <c r="D41" s="178" t="s">
        <v>148</v>
      </c>
      <c r="E41" s="179">
        <v>7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1.0000000000000001E-5</v>
      </c>
      <c r="O41" s="179">
        <f>ROUND(E41*N41,2)</f>
        <v>0</v>
      </c>
      <c r="P41" s="179">
        <v>4.0999999999999999E-4</v>
      </c>
      <c r="Q41" s="179">
        <f>ROUND(E41*P41,2)</f>
        <v>0</v>
      </c>
      <c r="R41" s="181"/>
      <c r="S41" s="181" t="s">
        <v>123</v>
      </c>
      <c r="T41" s="182" t="s">
        <v>123</v>
      </c>
      <c r="U41" s="156">
        <v>0.14499999999999999</v>
      </c>
      <c r="V41" s="156">
        <f>ROUND(E41*U41,2)</f>
        <v>1.02</v>
      </c>
      <c r="W41" s="156"/>
      <c r="X41" s="156" t="s">
        <v>124</v>
      </c>
      <c r="Y41" s="156" t="s">
        <v>125</v>
      </c>
      <c r="Z41" s="146"/>
      <c r="AA41" s="146"/>
      <c r="AB41" s="146"/>
      <c r="AC41" s="146"/>
      <c r="AD41" s="146"/>
      <c r="AE41" s="146"/>
      <c r="AF41" s="146"/>
      <c r="AG41" s="146" t="s">
        <v>126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5">
      <c r="A42" s="162" t="s">
        <v>118</v>
      </c>
      <c r="B42" s="163" t="s">
        <v>69</v>
      </c>
      <c r="C42" s="183" t="s">
        <v>70</v>
      </c>
      <c r="D42" s="164"/>
      <c r="E42" s="165"/>
      <c r="F42" s="166"/>
      <c r="G42" s="166">
        <f>SUMIF(AG43:AG43,"&lt;&gt;NOR",G43:G43)</f>
        <v>0</v>
      </c>
      <c r="H42" s="166"/>
      <c r="I42" s="166">
        <f>SUM(I43:I43)</f>
        <v>0</v>
      </c>
      <c r="J42" s="166"/>
      <c r="K42" s="166">
        <f>SUM(K43:K43)</f>
        <v>0</v>
      </c>
      <c r="L42" s="166"/>
      <c r="M42" s="166">
        <f>SUM(M43:M43)</f>
        <v>0</v>
      </c>
      <c r="N42" s="165"/>
      <c r="O42" s="165">
        <f>SUM(O43:O43)</f>
        <v>0</v>
      </c>
      <c r="P42" s="165"/>
      <c r="Q42" s="165">
        <f>SUM(Q43:Q43)</f>
        <v>0</v>
      </c>
      <c r="R42" s="166"/>
      <c r="S42" s="166"/>
      <c r="T42" s="167"/>
      <c r="U42" s="161"/>
      <c r="V42" s="161">
        <f>SUM(V43:V43)</f>
        <v>8.19</v>
      </c>
      <c r="W42" s="161"/>
      <c r="X42" s="161"/>
      <c r="Y42" s="161"/>
      <c r="AG42" t="s">
        <v>119</v>
      </c>
    </row>
    <row r="43" spans="1:60" outlineLevel="1" x14ac:dyDescent="0.25">
      <c r="A43" s="176">
        <v>17</v>
      </c>
      <c r="B43" s="177" t="s">
        <v>169</v>
      </c>
      <c r="C43" s="184" t="s">
        <v>170</v>
      </c>
      <c r="D43" s="178" t="s">
        <v>171</v>
      </c>
      <c r="E43" s="179">
        <v>3.89975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81"/>
      <c r="S43" s="181" t="s">
        <v>123</v>
      </c>
      <c r="T43" s="182" t="s">
        <v>123</v>
      </c>
      <c r="U43" s="156">
        <v>2.1</v>
      </c>
      <c r="V43" s="156">
        <f>ROUND(E43*U43,2)</f>
        <v>8.19</v>
      </c>
      <c r="W43" s="156"/>
      <c r="X43" s="156" t="s">
        <v>172</v>
      </c>
      <c r="Y43" s="156" t="s">
        <v>125</v>
      </c>
      <c r="Z43" s="146"/>
      <c r="AA43" s="146"/>
      <c r="AB43" s="146"/>
      <c r="AC43" s="146"/>
      <c r="AD43" s="146"/>
      <c r="AE43" s="146"/>
      <c r="AF43" s="146"/>
      <c r="AG43" s="146" t="s">
        <v>173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5">
      <c r="A44" s="162" t="s">
        <v>118</v>
      </c>
      <c r="B44" s="163" t="s">
        <v>71</v>
      </c>
      <c r="C44" s="183" t="s">
        <v>72</v>
      </c>
      <c r="D44" s="164"/>
      <c r="E44" s="165"/>
      <c r="F44" s="166"/>
      <c r="G44" s="166">
        <f>SUMIF(AG45:AG51,"&lt;&gt;NOR",G45:G51)</f>
        <v>0</v>
      </c>
      <c r="H44" s="166"/>
      <c r="I44" s="166">
        <f>SUM(I45:I51)</f>
        <v>0</v>
      </c>
      <c r="J44" s="166"/>
      <c r="K44" s="166">
        <f>SUM(K45:K51)</f>
        <v>0</v>
      </c>
      <c r="L44" s="166"/>
      <c r="M44" s="166">
        <f>SUM(M45:M51)</f>
        <v>0</v>
      </c>
      <c r="N44" s="165"/>
      <c r="O44" s="165">
        <f>SUM(O45:O51)</f>
        <v>0.09</v>
      </c>
      <c r="P44" s="165"/>
      <c r="Q44" s="165">
        <f>SUM(Q45:Q51)</f>
        <v>0</v>
      </c>
      <c r="R44" s="166"/>
      <c r="S44" s="166"/>
      <c r="T44" s="167"/>
      <c r="U44" s="161"/>
      <c r="V44" s="161">
        <f>SUM(V45:V51)</f>
        <v>3.0500000000000003</v>
      </c>
      <c r="W44" s="161"/>
      <c r="X44" s="161"/>
      <c r="Y44" s="161"/>
      <c r="AG44" t="s">
        <v>119</v>
      </c>
    </row>
    <row r="45" spans="1:60" outlineLevel="1" x14ac:dyDescent="0.25">
      <c r="A45" s="176">
        <v>18</v>
      </c>
      <c r="B45" s="177" t="s">
        <v>174</v>
      </c>
      <c r="C45" s="184" t="s">
        <v>175</v>
      </c>
      <c r="D45" s="178" t="s">
        <v>148</v>
      </c>
      <c r="E45" s="179">
        <v>1</v>
      </c>
      <c r="F45" s="180"/>
      <c r="G45" s="181">
        <f t="shared" ref="G45:G51" si="0">ROUND(E45*F45,2)</f>
        <v>0</v>
      </c>
      <c r="H45" s="180"/>
      <c r="I45" s="181">
        <f t="shared" ref="I45:I51" si="1">ROUND(E45*H45,2)</f>
        <v>0</v>
      </c>
      <c r="J45" s="180"/>
      <c r="K45" s="181">
        <f t="shared" ref="K45:K51" si="2">ROUND(E45*J45,2)</f>
        <v>0</v>
      </c>
      <c r="L45" s="181">
        <v>21</v>
      </c>
      <c r="M45" s="181">
        <f t="shared" ref="M45:M51" si="3">G45*(1+L45/100)</f>
        <v>0</v>
      </c>
      <c r="N45" s="179">
        <v>0</v>
      </c>
      <c r="O45" s="179">
        <f t="shared" ref="O45:O51" si="4">ROUND(E45*N45,2)</f>
        <v>0</v>
      </c>
      <c r="P45" s="179">
        <v>0</v>
      </c>
      <c r="Q45" s="179">
        <f t="shared" ref="Q45:Q51" si="5">ROUND(E45*P45,2)</f>
        <v>0</v>
      </c>
      <c r="R45" s="181"/>
      <c r="S45" s="181" t="s">
        <v>123</v>
      </c>
      <c r="T45" s="182" t="s">
        <v>123</v>
      </c>
      <c r="U45" s="156">
        <v>1.63</v>
      </c>
      <c r="V45" s="156">
        <f t="shared" ref="V45:V51" si="6">ROUND(E45*U45,2)</f>
        <v>1.63</v>
      </c>
      <c r="W45" s="156"/>
      <c r="X45" s="156" t="s">
        <v>124</v>
      </c>
      <c r="Y45" s="156" t="s">
        <v>125</v>
      </c>
      <c r="Z45" s="146"/>
      <c r="AA45" s="146"/>
      <c r="AB45" s="146"/>
      <c r="AC45" s="146"/>
      <c r="AD45" s="146"/>
      <c r="AE45" s="146"/>
      <c r="AF45" s="146"/>
      <c r="AG45" s="146" t="s">
        <v>126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5">
      <c r="A46" s="176">
        <v>19</v>
      </c>
      <c r="B46" s="177" t="s">
        <v>176</v>
      </c>
      <c r="C46" s="184" t="s">
        <v>177</v>
      </c>
      <c r="D46" s="178" t="s">
        <v>148</v>
      </c>
      <c r="E46" s="179">
        <v>1</v>
      </c>
      <c r="F46" s="180"/>
      <c r="G46" s="181">
        <f t="shared" si="0"/>
        <v>0</v>
      </c>
      <c r="H46" s="180"/>
      <c r="I46" s="181">
        <f t="shared" si="1"/>
        <v>0</v>
      </c>
      <c r="J46" s="180"/>
      <c r="K46" s="181">
        <f t="shared" si="2"/>
        <v>0</v>
      </c>
      <c r="L46" s="181">
        <v>21</v>
      </c>
      <c r="M46" s="181">
        <f t="shared" si="3"/>
        <v>0</v>
      </c>
      <c r="N46" s="179">
        <v>0</v>
      </c>
      <c r="O46" s="179">
        <f t="shared" si="4"/>
        <v>0</v>
      </c>
      <c r="P46" s="179">
        <v>0</v>
      </c>
      <c r="Q46" s="179">
        <f t="shared" si="5"/>
        <v>0</v>
      </c>
      <c r="R46" s="181"/>
      <c r="S46" s="181" t="s">
        <v>123</v>
      </c>
      <c r="T46" s="182" t="s">
        <v>123</v>
      </c>
      <c r="U46" s="156">
        <v>0.77500000000000002</v>
      </c>
      <c r="V46" s="156">
        <f t="shared" si="6"/>
        <v>0.78</v>
      </c>
      <c r="W46" s="156"/>
      <c r="X46" s="156" t="s">
        <v>124</v>
      </c>
      <c r="Y46" s="156" t="s">
        <v>125</v>
      </c>
      <c r="Z46" s="146"/>
      <c r="AA46" s="146"/>
      <c r="AB46" s="146"/>
      <c r="AC46" s="146"/>
      <c r="AD46" s="146"/>
      <c r="AE46" s="146"/>
      <c r="AF46" s="146"/>
      <c r="AG46" s="146" t="s">
        <v>126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5">
      <c r="A47" s="176">
        <v>20</v>
      </c>
      <c r="B47" s="177" t="s">
        <v>178</v>
      </c>
      <c r="C47" s="184" t="s">
        <v>179</v>
      </c>
      <c r="D47" s="178" t="s">
        <v>148</v>
      </c>
      <c r="E47" s="179">
        <v>1</v>
      </c>
      <c r="F47" s="180"/>
      <c r="G47" s="181">
        <f t="shared" si="0"/>
        <v>0</v>
      </c>
      <c r="H47" s="180"/>
      <c r="I47" s="181">
        <f t="shared" si="1"/>
        <v>0</v>
      </c>
      <c r="J47" s="180"/>
      <c r="K47" s="181">
        <f t="shared" si="2"/>
        <v>0</v>
      </c>
      <c r="L47" s="181">
        <v>21</v>
      </c>
      <c r="M47" s="181">
        <f t="shared" si="3"/>
        <v>0</v>
      </c>
      <c r="N47" s="179">
        <v>1.0000000000000001E-5</v>
      </c>
      <c r="O47" s="179">
        <f t="shared" si="4"/>
        <v>0</v>
      </c>
      <c r="P47" s="179">
        <v>0</v>
      </c>
      <c r="Q47" s="179">
        <f t="shared" si="5"/>
        <v>0</v>
      </c>
      <c r="R47" s="181"/>
      <c r="S47" s="181" t="s">
        <v>123</v>
      </c>
      <c r="T47" s="182" t="s">
        <v>123</v>
      </c>
      <c r="U47" s="156">
        <v>0.45</v>
      </c>
      <c r="V47" s="156">
        <f t="shared" si="6"/>
        <v>0.45</v>
      </c>
      <c r="W47" s="156"/>
      <c r="X47" s="156" t="s">
        <v>124</v>
      </c>
      <c r="Y47" s="156" t="s">
        <v>125</v>
      </c>
      <c r="Z47" s="146"/>
      <c r="AA47" s="146"/>
      <c r="AB47" s="146"/>
      <c r="AC47" s="146"/>
      <c r="AD47" s="146"/>
      <c r="AE47" s="146"/>
      <c r="AF47" s="146"/>
      <c r="AG47" s="146" t="s">
        <v>126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5">
      <c r="A48" s="176">
        <v>21</v>
      </c>
      <c r="B48" s="177" t="s">
        <v>180</v>
      </c>
      <c r="C48" s="184" t="s">
        <v>181</v>
      </c>
      <c r="D48" s="178" t="s">
        <v>148</v>
      </c>
      <c r="E48" s="179">
        <v>1</v>
      </c>
      <c r="F48" s="180"/>
      <c r="G48" s="181">
        <f t="shared" si="0"/>
        <v>0</v>
      </c>
      <c r="H48" s="180"/>
      <c r="I48" s="181">
        <f t="shared" si="1"/>
        <v>0</v>
      </c>
      <c r="J48" s="180"/>
      <c r="K48" s="181">
        <f t="shared" si="2"/>
        <v>0</v>
      </c>
      <c r="L48" s="181">
        <v>21</v>
      </c>
      <c r="M48" s="181">
        <f t="shared" si="3"/>
        <v>0</v>
      </c>
      <c r="N48" s="179">
        <v>0</v>
      </c>
      <c r="O48" s="179">
        <f t="shared" si="4"/>
        <v>0</v>
      </c>
      <c r="P48" s="179">
        <v>0</v>
      </c>
      <c r="Q48" s="179">
        <f t="shared" si="5"/>
        <v>0</v>
      </c>
      <c r="R48" s="181" t="s">
        <v>151</v>
      </c>
      <c r="S48" s="181" t="s">
        <v>123</v>
      </c>
      <c r="T48" s="182" t="s">
        <v>123</v>
      </c>
      <c r="U48" s="156">
        <v>0</v>
      </c>
      <c r="V48" s="156">
        <f t="shared" si="6"/>
        <v>0</v>
      </c>
      <c r="W48" s="156"/>
      <c r="X48" s="156" t="s">
        <v>152</v>
      </c>
      <c r="Y48" s="156" t="s">
        <v>125</v>
      </c>
      <c r="Z48" s="146"/>
      <c r="AA48" s="146"/>
      <c r="AB48" s="146"/>
      <c r="AC48" s="146"/>
      <c r="AD48" s="146"/>
      <c r="AE48" s="146"/>
      <c r="AF48" s="146"/>
      <c r="AG48" s="146" t="s">
        <v>153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5">
      <c r="A49" s="176">
        <v>22</v>
      </c>
      <c r="B49" s="177" t="s">
        <v>182</v>
      </c>
      <c r="C49" s="184" t="s">
        <v>183</v>
      </c>
      <c r="D49" s="178" t="s">
        <v>148</v>
      </c>
      <c r="E49" s="179">
        <v>1</v>
      </c>
      <c r="F49" s="180"/>
      <c r="G49" s="181">
        <f t="shared" si="0"/>
        <v>0</v>
      </c>
      <c r="H49" s="180"/>
      <c r="I49" s="181">
        <f t="shared" si="1"/>
        <v>0</v>
      </c>
      <c r="J49" s="180"/>
      <c r="K49" s="181">
        <f t="shared" si="2"/>
        <v>0</v>
      </c>
      <c r="L49" s="181">
        <v>21</v>
      </c>
      <c r="M49" s="181">
        <f t="shared" si="3"/>
        <v>0</v>
      </c>
      <c r="N49" s="179">
        <v>5.5799999999999999E-3</v>
      </c>
      <c r="O49" s="179">
        <f t="shared" si="4"/>
        <v>0.01</v>
      </c>
      <c r="P49" s="179">
        <v>0</v>
      </c>
      <c r="Q49" s="179">
        <f t="shared" si="5"/>
        <v>0</v>
      </c>
      <c r="R49" s="181" t="s">
        <v>151</v>
      </c>
      <c r="S49" s="181" t="s">
        <v>123</v>
      </c>
      <c r="T49" s="182" t="s">
        <v>123</v>
      </c>
      <c r="U49" s="156">
        <v>0</v>
      </c>
      <c r="V49" s="156">
        <f t="shared" si="6"/>
        <v>0</v>
      </c>
      <c r="W49" s="156"/>
      <c r="X49" s="156" t="s">
        <v>152</v>
      </c>
      <c r="Y49" s="156" t="s">
        <v>125</v>
      </c>
      <c r="Z49" s="146"/>
      <c r="AA49" s="146"/>
      <c r="AB49" s="146"/>
      <c r="AC49" s="146"/>
      <c r="AD49" s="146"/>
      <c r="AE49" s="146"/>
      <c r="AF49" s="146"/>
      <c r="AG49" s="146" t="s">
        <v>153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5">
      <c r="A50" s="176">
        <v>23</v>
      </c>
      <c r="B50" s="177" t="s">
        <v>184</v>
      </c>
      <c r="C50" s="184" t="s">
        <v>185</v>
      </c>
      <c r="D50" s="178" t="s">
        <v>148</v>
      </c>
      <c r="E50" s="179">
        <v>1</v>
      </c>
      <c r="F50" s="180"/>
      <c r="G50" s="181">
        <f t="shared" si="0"/>
        <v>0</v>
      </c>
      <c r="H50" s="180"/>
      <c r="I50" s="181">
        <f t="shared" si="1"/>
        <v>0</v>
      </c>
      <c r="J50" s="180"/>
      <c r="K50" s="181">
        <f t="shared" si="2"/>
        <v>0</v>
      </c>
      <c r="L50" s="181">
        <v>21</v>
      </c>
      <c r="M50" s="181">
        <f t="shared" si="3"/>
        <v>0</v>
      </c>
      <c r="N50" s="179">
        <v>0.08</v>
      </c>
      <c r="O50" s="179">
        <f t="shared" si="4"/>
        <v>0.08</v>
      </c>
      <c r="P50" s="179">
        <v>0</v>
      </c>
      <c r="Q50" s="179">
        <f t="shared" si="5"/>
        <v>0</v>
      </c>
      <c r="R50" s="181" t="s">
        <v>151</v>
      </c>
      <c r="S50" s="181" t="s">
        <v>123</v>
      </c>
      <c r="T50" s="182" t="s">
        <v>123</v>
      </c>
      <c r="U50" s="156">
        <v>0</v>
      </c>
      <c r="V50" s="156">
        <f t="shared" si="6"/>
        <v>0</v>
      </c>
      <c r="W50" s="156"/>
      <c r="X50" s="156" t="s">
        <v>152</v>
      </c>
      <c r="Y50" s="156" t="s">
        <v>125</v>
      </c>
      <c r="Z50" s="146"/>
      <c r="AA50" s="146"/>
      <c r="AB50" s="146"/>
      <c r="AC50" s="146"/>
      <c r="AD50" s="146"/>
      <c r="AE50" s="146"/>
      <c r="AF50" s="146"/>
      <c r="AG50" s="146" t="s">
        <v>153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5">
      <c r="A51" s="176">
        <v>24</v>
      </c>
      <c r="B51" s="177" t="s">
        <v>186</v>
      </c>
      <c r="C51" s="184" t="s">
        <v>187</v>
      </c>
      <c r="D51" s="178" t="s">
        <v>171</v>
      </c>
      <c r="E51" s="179">
        <v>8.5589999999999999E-2</v>
      </c>
      <c r="F51" s="180"/>
      <c r="G51" s="181">
        <f t="shared" si="0"/>
        <v>0</v>
      </c>
      <c r="H51" s="180"/>
      <c r="I51" s="181">
        <f t="shared" si="1"/>
        <v>0</v>
      </c>
      <c r="J51" s="180"/>
      <c r="K51" s="181">
        <f t="shared" si="2"/>
        <v>0</v>
      </c>
      <c r="L51" s="181">
        <v>21</v>
      </c>
      <c r="M51" s="181">
        <f t="shared" si="3"/>
        <v>0</v>
      </c>
      <c r="N51" s="179">
        <v>0</v>
      </c>
      <c r="O51" s="179">
        <f t="shared" si="4"/>
        <v>0</v>
      </c>
      <c r="P51" s="179">
        <v>0</v>
      </c>
      <c r="Q51" s="179">
        <f t="shared" si="5"/>
        <v>0</v>
      </c>
      <c r="R51" s="181"/>
      <c r="S51" s="181" t="s">
        <v>123</v>
      </c>
      <c r="T51" s="182" t="s">
        <v>123</v>
      </c>
      <c r="U51" s="156">
        <v>2.2549999999999999</v>
      </c>
      <c r="V51" s="156">
        <f t="shared" si="6"/>
        <v>0.19</v>
      </c>
      <c r="W51" s="156"/>
      <c r="X51" s="156" t="s">
        <v>172</v>
      </c>
      <c r="Y51" s="156" t="s">
        <v>125</v>
      </c>
      <c r="Z51" s="146"/>
      <c r="AA51" s="146"/>
      <c r="AB51" s="146"/>
      <c r="AC51" s="146"/>
      <c r="AD51" s="146"/>
      <c r="AE51" s="146"/>
      <c r="AF51" s="146"/>
      <c r="AG51" s="146" t="s">
        <v>173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5">
      <c r="A52" s="162" t="s">
        <v>118</v>
      </c>
      <c r="B52" s="163" t="s">
        <v>79</v>
      </c>
      <c r="C52" s="183" t="s">
        <v>80</v>
      </c>
      <c r="D52" s="164"/>
      <c r="E52" s="165"/>
      <c r="F52" s="166"/>
      <c r="G52" s="166">
        <f>SUMIF(AG53:AG54,"&lt;&gt;NOR",G53:G54)</f>
        <v>0</v>
      </c>
      <c r="H52" s="166"/>
      <c r="I52" s="166">
        <f>SUM(I53:I54)</f>
        <v>0</v>
      </c>
      <c r="J52" s="166"/>
      <c r="K52" s="166">
        <f>SUM(K53:K54)</f>
        <v>0</v>
      </c>
      <c r="L52" s="166"/>
      <c r="M52" s="166">
        <f>SUM(M53:M54)</f>
        <v>0</v>
      </c>
      <c r="N52" s="165"/>
      <c r="O52" s="165">
        <f>SUM(O53:O54)</f>
        <v>0.04</v>
      </c>
      <c r="P52" s="165"/>
      <c r="Q52" s="165">
        <f>SUM(Q53:Q54)</f>
        <v>0</v>
      </c>
      <c r="R52" s="166"/>
      <c r="S52" s="166"/>
      <c r="T52" s="167"/>
      <c r="U52" s="161"/>
      <c r="V52" s="161">
        <f>SUM(V53:V54)</f>
        <v>25.34</v>
      </c>
      <c r="W52" s="161"/>
      <c r="X52" s="161"/>
      <c r="Y52" s="161"/>
      <c r="AG52" t="s">
        <v>119</v>
      </c>
    </row>
    <row r="53" spans="1:60" outlineLevel="1" x14ac:dyDescent="0.25">
      <c r="A53" s="169">
        <v>25</v>
      </c>
      <c r="B53" s="170" t="s">
        <v>188</v>
      </c>
      <c r="C53" s="185" t="s">
        <v>189</v>
      </c>
      <c r="D53" s="171" t="s">
        <v>122</v>
      </c>
      <c r="E53" s="172">
        <v>80.459999999999994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2">
        <v>4.6999999999999999E-4</v>
      </c>
      <c r="O53" s="172">
        <f>ROUND(E53*N53,2)</f>
        <v>0.04</v>
      </c>
      <c r="P53" s="172">
        <v>0</v>
      </c>
      <c r="Q53" s="172">
        <f>ROUND(E53*P53,2)</f>
        <v>0</v>
      </c>
      <c r="R53" s="174"/>
      <c r="S53" s="174" t="s">
        <v>123</v>
      </c>
      <c r="T53" s="175" t="s">
        <v>123</v>
      </c>
      <c r="U53" s="156">
        <v>0.315</v>
      </c>
      <c r="V53" s="156">
        <f>ROUND(E53*U53,2)</f>
        <v>25.34</v>
      </c>
      <c r="W53" s="156"/>
      <c r="X53" s="156" t="s">
        <v>124</v>
      </c>
      <c r="Y53" s="156" t="s">
        <v>125</v>
      </c>
      <c r="Z53" s="146"/>
      <c r="AA53" s="146"/>
      <c r="AB53" s="146"/>
      <c r="AC53" s="146"/>
      <c r="AD53" s="146"/>
      <c r="AE53" s="146"/>
      <c r="AF53" s="146"/>
      <c r="AG53" s="146" t="s">
        <v>126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5">
      <c r="A54" s="153"/>
      <c r="B54" s="154"/>
      <c r="C54" s="267" t="s">
        <v>190</v>
      </c>
      <c r="D54" s="268"/>
      <c r="E54" s="268"/>
      <c r="F54" s="268"/>
      <c r="G54" s="268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191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x14ac:dyDescent="0.25">
      <c r="A55" s="162" t="s">
        <v>118</v>
      </c>
      <c r="B55" s="163" t="s">
        <v>81</v>
      </c>
      <c r="C55" s="183" t="s">
        <v>82</v>
      </c>
      <c r="D55" s="164"/>
      <c r="E55" s="165"/>
      <c r="F55" s="166"/>
      <c r="G55" s="166">
        <f>SUMIF(AG56:AG72,"&lt;&gt;NOR",G56:G72)</f>
        <v>0</v>
      </c>
      <c r="H55" s="166"/>
      <c r="I55" s="166">
        <f>SUM(I56:I72)</f>
        <v>0</v>
      </c>
      <c r="J55" s="166"/>
      <c r="K55" s="166">
        <f>SUM(K56:K72)</f>
        <v>0</v>
      </c>
      <c r="L55" s="166"/>
      <c r="M55" s="166">
        <f>SUM(M56:M72)</f>
        <v>0</v>
      </c>
      <c r="N55" s="165"/>
      <c r="O55" s="165">
        <f>SUM(O56:O72)</f>
        <v>0.04</v>
      </c>
      <c r="P55" s="165"/>
      <c r="Q55" s="165">
        <f>SUM(Q56:Q72)</f>
        <v>0.1</v>
      </c>
      <c r="R55" s="166"/>
      <c r="S55" s="166"/>
      <c r="T55" s="167"/>
      <c r="U55" s="161"/>
      <c r="V55" s="161">
        <f>SUM(V56:V72)</f>
        <v>34.700000000000003</v>
      </c>
      <c r="W55" s="161"/>
      <c r="X55" s="161"/>
      <c r="Y55" s="161"/>
      <c r="AG55" t="s">
        <v>119</v>
      </c>
    </row>
    <row r="56" spans="1:60" outlineLevel="1" x14ac:dyDescent="0.25">
      <c r="A56" s="169">
        <v>26</v>
      </c>
      <c r="B56" s="170" t="s">
        <v>192</v>
      </c>
      <c r="C56" s="185" t="s">
        <v>193</v>
      </c>
      <c r="D56" s="171" t="s">
        <v>122</v>
      </c>
      <c r="E56" s="172">
        <v>113.187</v>
      </c>
      <c r="F56" s="173"/>
      <c r="G56" s="174">
        <f>ROUND(E56*F56,2)</f>
        <v>0</v>
      </c>
      <c r="H56" s="173"/>
      <c r="I56" s="174">
        <f>ROUND(E56*H56,2)</f>
        <v>0</v>
      </c>
      <c r="J56" s="173"/>
      <c r="K56" s="174">
        <f>ROUND(E56*J56,2)</f>
        <v>0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8.9999999999999998E-4</v>
      </c>
      <c r="Q56" s="172">
        <f>ROUND(E56*P56,2)</f>
        <v>0.1</v>
      </c>
      <c r="R56" s="174"/>
      <c r="S56" s="174" t="s">
        <v>123</v>
      </c>
      <c r="T56" s="175" t="s">
        <v>123</v>
      </c>
      <c r="U56" s="156">
        <v>7.6679999999999998E-2</v>
      </c>
      <c r="V56" s="156">
        <f>ROUND(E56*U56,2)</f>
        <v>8.68</v>
      </c>
      <c r="W56" s="156"/>
      <c r="X56" s="156" t="s">
        <v>124</v>
      </c>
      <c r="Y56" s="156" t="s">
        <v>125</v>
      </c>
      <c r="Z56" s="146"/>
      <c r="AA56" s="146"/>
      <c r="AB56" s="146"/>
      <c r="AC56" s="146"/>
      <c r="AD56" s="146"/>
      <c r="AE56" s="146"/>
      <c r="AF56" s="146"/>
      <c r="AG56" s="146" t="s">
        <v>126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5">
      <c r="A57" s="153"/>
      <c r="B57" s="154"/>
      <c r="C57" s="186" t="s">
        <v>137</v>
      </c>
      <c r="D57" s="157"/>
      <c r="E57" s="158"/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133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5">
      <c r="A58" s="153"/>
      <c r="B58" s="154"/>
      <c r="C58" s="186" t="s">
        <v>138</v>
      </c>
      <c r="D58" s="157"/>
      <c r="E58" s="158">
        <v>113.187</v>
      </c>
      <c r="F58" s="156"/>
      <c r="G58" s="156"/>
      <c r="H58" s="156"/>
      <c r="I58" s="156"/>
      <c r="J58" s="156"/>
      <c r="K58" s="156"/>
      <c r="L58" s="156"/>
      <c r="M58" s="156"/>
      <c r="N58" s="155"/>
      <c r="O58" s="155"/>
      <c r="P58" s="155"/>
      <c r="Q58" s="155"/>
      <c r="R58" s="156"/>
      <c r="S58" s="156"/>
      <c r="T58" s="156"/>
      <c r="U58" s="156"/>
      <c r="V58" s="156"/>
      <c r="W58" s="156"/>
      <c r="X58" s="156"/>
      <c r="Y58" s="156"/>
      <c r="Z58" s="146"/>
      <c r="AA58" s="146"/>
      <c r="AB58" s="146"/>
      <c r="AC58" s="146"/>
      <c r="AD58" s="146"/>
      <c r="AE58" s="146"/>
      <c r="AF58" s="146"/>
      <c r="AG58" s="146" t="s">
        <v>133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5">
      <c r="A59" s="169">
        <v>27</v>
      </c>
      <c r="B59" s="170" t="s">
        <v>194</v>
      </c>
      <c r="C59" s="185" t="s">
        <v>195</v>
      </c>
      <c r="D59" s="171" t="s">
        <v>122</v>
      </c>
      <c r="E59" s="172">
        <v>193.64699999999999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72">
        <v>6.9999999999999994E-5</v>
      </c>
      <c r="O59" s="172">
        <f>ROUND(E59*N59,2)</f>
        <v>0.01</v>
      </c>
      <c r="P59" s="172">
        <v>0</v>
      </c>
      <c r="Q59" s="172">
        <f>ROUND(E59*P59,2)</f>
        <v>0</v>
      </c>
      <c r="R59" s="174"/>
      <c r="S59" s="174" t="s">
        <v>123</v>
      </c>
      <c r="T59" s="175" t="s">
        <v>123</v>
      </c>
      <c r="U59" s="156">
        <v>3.2480000000000002E-2</v>
      </c>
      <c r="V59" s="156">
        <f>ROUND(E59*U59,2)</f>
        <v>6.29</v>
      </c>
      <c r="W59" s="156"/>
      <c r="X59" s="156" t="s">
        <v>124</v>
      </c>
      <c r="Y59" s="156" t="s">
        <v>125</v>
      </c>
      <c r="Z59" s="146"/>
      <c r="AA59" s="146"/>
      <c r="AB59" s="146"/>
      <c r="AC59" s="146"/>
      <c r="AD59" s="146"/>
      <c r="AE59" s="146"/>
      <c r="AF59" s="146"/>
      <c r="AG59" s="146" t="s">
        <v>126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5">
      <c r="A60" s="153"/>
      <c r="B60" s="154"/>
      <c r="C60" s="186" t="s">
        <v>196</v>
      </c>
      <c r="D60" s="157"/>
      <c r="E60" s="158"/>
      <c r="F60" s="156"/>
      <c r="G60" s="156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133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5">
      <c r="A61" s="153"/>
      <c r="B61" s="154"/>
      <c r="C61" s="186" t="s">
        <v>197</v>
      </c>
      <c r="D61" s="157"/>
      <c r="E61" s="158">
        <v>80.459999999999994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133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3" x14ac:dyDescent="0.25">
      <c r="A62" s="153"/>
      <c r="B62" s="154"/>
      <c r="C62" s="187" t="s">
        <v>198</v>
      </c>
      <c r="D62" s="159"/>
      <c r="E62" s="160">
        <v>80.459999999999994</v>
      </c>
      <c r="F62" s="156"/>
      <c r="G62" s="156"/>
      <c r="H62" s="156"/>
      <c r="I62" s="156"/>
      <c r="J62" s="156"/>
      <c r="K62" s="156"/>
      <c r="L62" s="156"/>
      <c r="M62" s="156"/>
      <c r="N62" s="155"/>
      <c r="O62" s="155"/>
      <c r="P62" s="155"/>
      <c r="Q62" s="155"/>
      <c r="R62" s="156"/>
      <c r="S62" s="156"/>
      <c r="T62" s="156"/>
      <c r="U62" s="156"/>
      <c r="V62" s="156"/>
      <c r="W62" s="156"/>
      <c r="X62" s="156"/>
      <c r="Y62" s="156"/>
      <c r="Z62" s="146"/>
      <c r="AA62" s="146"/>
      <c r="AB62" s="146"/>
      <c r="AC62" s="146"/>
      <c r="AD62" s="146"/>
      <c r="AE62" s="146"/>
      <c r="AF62" s="146"/>
      <c r="AG62" s="146" t="s">
        <v>133</v>
      </c>
      <c r="AH62" s="146">
        <v>1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3" x14ac:dyDescent="0.25">
      <c r="A63" s="153"/>
      <c r="B63" s="154"/>
      <c r="C63" s="186" t="s">
        <v>137</v>
      </c>
      <c r="D63" s="157"/>
      <c r="E63" s="158"/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133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5">
      <c r="A64" s="153"/>
      <c r="B64" s="154"/>
      <c r="C64" s="186" t="s">
        <v>138</v>
      </c>
      <c r="D64" s="157"/>
      <c r="E64" s="158">
        <v>113.187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133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3" x14ac:dyDescent="0.25">
      <c r="A65" s="153"/>
      <c r="B65" s="154"/>
      <c r="C65" s="187" t="s">
        <v>198</v>
      </c>
      <c r="D65" s="159"/>
      <c r="E65" s="160">
        <v>113.187</v>
      </c>
      <c r="F65" s="156"/>
      <c r="G65" s="156"/>
      <c r="H65" s="156"/>
      <c r="I65" s="156"/>
      <c r="J65" s="156"/>
      <c r="K65" s="156"/>
      <c r="L65" s="156"/>
      <c r="M65" s="156"/>
      <c r="N65" s="155"/>
      <c r="O65" s="155"/>
      <c r="P65" s="155"/>
      <c r="Q65" s="155"/>
      <c r="R65" s="156"/>
      <c r="S65" s="156"/>
      <c r="T65" s="156"/>
      <c r="U65" s="156"/>
      <c r="V65" s="156"/>
      <c r="W65" s="156"/>
      <c r="X65" s="156"/>
      <c r="Y65" s="156"/>
      <c r="Z65" s="146"/>
      <c r="AA65" s="146"/>
      <c r="AB65" s="146"/>
      <c r="AC65" s="146"/>
      <c r="AD65" s="146"/>
      <c r="AE65" s="146"/>
      <c r="AF65" s="146"/>
      <c r="AG65" s="146" t="s">
        <v>133</v>
      </c>
      <c r="AH65" s="146">
        <v>1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5">
      <c r="A66" s="169">
        <v>28</v>
      </c>
      <c r="B66" s="170" t="s">
        <v>199</v>
      </c>
      <c r="C66" s="185" t="s">
        <v>200</v>
      </c>
      <c r="D66" s="171" t="s">
        <v>122</v>
      </c>
      <c r="E66" s="172">
        <v>193.64699999999999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2">
        <v>1.3999999999999999E-4</v>
      </c>
      <c r="O66" s="172">
        <f>ROUND(E66*N66,2)</f>
        <v>0.03</v>
      </c>
      <c r="P66" s="172">
        <v>0</v>
      </c>
      <c r="Q66" s="172">
        <f>ROUND(E66*P66,2)</f>
        <v>0</v>
      </c>
      <c r="R66" s="174"/>
      <c r="S66" s="174" t="s">
        <v>123</v>
      </c>
      <c r="T66" s="175" t="s">
        <v>123</v>
      </c>
      <c r="U66" s="156">
        <v>0.10191</v>
      </c>
      <c r="V66" s="156">
        <f>ROUND(E66*U66,2)</f>
        <v>19.73</v>
      </c>
      <c r="W66" s="156"/>
      <c r="X66" s="156" t="s">
        <v>124</v>
      </c>
      <c r="Y66" s="156" t="s">
        <v>125</v>
      </c>
      <c r="Z66" s="146"/>
      <c r="AA66" s="146"/>
      <c r="AB66" s="146"/>
      <c r="AC66" s="146"/>
      <c r="AD66" s="146"/>
      <c r="AE66" s="146"/>
      <c r="AF66" s="146"/>
      <c r="AG66" s="146" t="s">
        <v>126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2" x14ac:dyDescent="0.25">
      <c r="A67" s="153"/>
      <c r="B67" s="154"/>
      <c r="C67" s="186" t="s">
        <v>196</v>
      </c>
      <c r="D67" s="157"/>
      <c r="E67" s="158"/>
      <c r="F67" s="156"/>
      <c r="G67" s="156"/>
      <c r="H67" s="156"/>
      <c r="I67" s="156"/>
      <c r="J67" s="156"/>
      <c r="K67" s="156"/>
      <c r="L67" s="156"/>
      <c r="M67" s="156"/>
      <c r="N67" s="155"/>
      <c r="O67" s="155"/>
      <c r="P67" s="155"/>
      <c r="Q67" s="155"/>
      <c r="R67" s="156"/>
      <c r="S67" s="156"/>
      <c r="T67" s="156"/>
      <c r="U67" s="156"/>
      <c r="V67" s="156"/>
      <c r="W67" s="156"/>
      <c r="X67" s="156"/>
      <c r="Y67" s="156"/>
      <c r="Z67" s="146"/>
      <c r="AA67" s="146"/>
      <c r="AB67" s="146"/>
      <c r="AC67" s="146"/>
      <c r="AD67" s="146"/>
      <c r="AE67" s="146"/>
      <c r="AF67" s="146"/>
      <c r="AG67" s="146" t="s">
        <v>133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3" x14ac:dyDescent="0.25">
      <c r="A68" s="153"/>
      <c r="B68" s="154"/>
      <c r="C68" s="186" t="s">
        <v>197</v>
      </c>
      <c r="D68" s="157"/>
      <c r="E68" s="158">
        <v>80.459999999999994</v>
      </c>
      <c r="F68" s="156"/>
      <c r="G68" s="156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133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3" x14ac:dyDescent="0.25">
      <c r="A69" s="153"/>
      <c r="B69" s="154"/>
      <c r="C69" s="187" t="s">
        <v>198</v>
      </c>
      <c r="D69" s="159"/>
      <c r="E69" s="160">
        <v>80.459999999999994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133</v>
      </c>
      <c r="AH69" s="146">
        <v>1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5">
      <c r="A70" s="153"/>
      <c r="B70" s="154"/>
      <c r="C70" s="186" t="s">
        <v>137</v>
      </c>
      <c r="D70" s="157"/>
      <c r="E70" s="158"/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133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3" x14ac:dyDescent="0.25">
      <c r="A71" s="153"/>
      <c r="B71" s="154"/>
      <c r="C71" s="186" t="s">
        <v>138</v>
      </c>
      <c r="D71" s="157"/>
      <c r="E71" s="158">
        <v>113.187</v>
      </c>
      <c r="F71" s="156"/>
      <c r="G71" s="156"/>
      <c r="H71" s="156"/>
      <c r="I71" s="156"/>
      <c r="J71" s="156"/>
      <c r="K71" s="156"/>
      <c r="L71" s="156"/>
      <c r="M71" s="156"/>
      <c r="N71" s="155"/>
      <c r="O71" s="155"/>
      <c r="P71" s="155"/>
      <c r="Q71" s="155"/>
      <c r="R71" s="156"/>
      <c r="S71" s="156"/>
      <c r="T71" s="156"/>
      <c r="U71" s="156"/>
      <c r="V71" s="156"/>
      <c r="W71" s="156"/>
      <c r="X71" s="156"/>
      <c r="Y71" s="156"/>
      <c r="Z71" s="146"/>
      <c r="AA71" s="146"/>
      <c r="AB71" s="146"/>
      <c r="AC71" s="146"/>
      <c r="AD71" s="146"/>
      <c r="AE71" s="146"/>
      <c r="AF71" s="146"/>
      <c r="AG71" s="146" t="s">
        <v>133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3" x14ac:dyDescent="0.25">
      <c r="A72" s="153"/>
      <c r="B72" s="154"/>
      <c r="C72" s="187" t="s">
        <v>198</v>
      </c>
      <c r="D72" s="159"/>
      <c r="E72" s="160">
        <v>113.187</v>
      </c>
      <c r="F72" s="156"/>
      <c r="G72" s="156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133</v>
      </c>
      <c r="AH72" s="146">
        <v>1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x14ac:dyDescent="0.25">
      <c r="A73" s="162" t="s">
        <v>118</v>
      </c>
      <c r="B73" s="163" t="s">
        <v>85</v>
      </c>
      <c r="C73" s="183" t="s">
        <v>86</v>
      </c>
      <c r="D73" s="164"/>
      <c r="E73" s="165"/>
      <c r="F73" s="166"/>
      <c r="G73" s="166">
        <f>SUMIF(AG74:AG111,"&lt;&gt;NOR",G74:G111)</f>
        <v>0</v>
      </c>
      <c r="H73" s="166"/>
      <c r="I73" s="166">
        <f>SUM(I74:I111)</f>
        <v>0</v>
      </c>
      <c r="J73" s="166"/>
      <c r="K73" s="166">
        <f>SUM(K74:K111)</f>
        <v>0</v>
      </c>
      <c r="L73" s="166"/>
      <c r="M73" s="166">
        <f>SUM(M74:M111)</f>
        <v>0</v>
      </c>
      <c r="N73" s="165"/>
      <c r="O73" s="165">
        <f>SUM(O74:O111)</f>
        <v>0.06</v>
      </c>
      <c r="P73" s="165"/>
      <c r="Q73" s="165">
        <f>SUM(Q74:Q111)</f>
        <v>0</v>
      </c>
      <c r="R73" s="166"/>
      <c r="S73" s="166"/>
      <c r="T73" s="167"/>
      <c r="U73" s="161"/>
      <c r="V73" s="161">
        <f>SUM(V74:V111)</f>
        <v>35.07</v>
      </c>
      <c r="W73" s="161"/>
      <c r="X73" s="161"/>
      <c r="Y73" s="161"/>
      <c r="AG73" t="s">
        <v>119</v>
      </c>
    </row>
    <row r="74" spans="1:60" ht="20.399999999999999" outlineLevel="1" x14ac:dyDescent="0.25">
      <c r="A74" s="176">
        <v>29</v>
      </c>
      <c r="B74" s="177" t="s">
        <v>201</v>
      </c>
      <c r="C74" s="184" t="s">
        <v>202</v>
      </c>
      <c r="D74" s="178" t="s">
        <v>131</v>
      </c>
      <c r="E74" s="179">
        <v>50</v>
      </c>
      <c r="F74" s="180"/>
      <c r="G74" s="181">
        <f>ROUND(E74*F74,2)</f>
        <v>0</v>
      </c>
      <c r="H74" s="180"/>
      <c r="I74" s="181">
        <f>ROUND(E74*H74,2)</f>
        <v>0</v>
      </c>
      <c r="J74" s="180"/>
      <c r="K74" s="181">
        <f>ROUND(E74*J74,2)</f>
        <v>0</v>
      </c>
      <c r="L74" s="181">
        <v>21</v>
      </c>
      <c r="M74" s="181">
        <f>G74*(1+L74/100)</f>
        <v>0</v>
      </c>
      <c r="N74" s="179">
        <v>5.0000000000000002E-5</v>
      </c>
      <c r="O74" s="179">
        <f>ROUND(E74*N74,2)</f>
        <v>0</v>
      </c>
      <c r="P74" s="179">
        <v>0</v>
      </c>
      <c r="Q74" s="179">
        <f>ROUND(E74*P74,2)</f>
        <v>0</v>
      </c>
      <c r="R74" s="181"/>
      <c r="S74" s="181" t="s">
        <v>123</v>
      </c>
      <c r="T74" s="182" t="s">
        <v>123</v>
      </c>
      <c r="U74" s="156">
        <v>7.8E-2</v>
      </c>
      <c r="V74" s="156">
        <f>ROUND(E74*U74,2)</f>
        <v>3.9</v>
      </c>
      <c r="W74" s="156"/>
      <c r="X74" s="156" t="s">
        <v>124</v>
      </c>
      <c r="Y74" s="156" t="s">
        <v>125</v>
      </c>
      <c r="Z74" s="146"/>
      <c r="AA74" s="146"/>
      <c r="AB74" s="146"/>
      <c r="AC74" s="146"/>
      <c r="AD74" s="146"/>
      <c r="AE74" s="146"/>
      <c r="AF74" s="146"/>
      <c r="AG74" s="146" t="s">
        <v>126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0.399999999999999" outlineLevel="1" x14ac:dyDescent="0.25">
      <c r="A75" s="176">
        <v>30</v>
      </c>
      <c r="B75" s="177" t="s">
        <v>203</v>
      </c>
      <c r="C75" s="184" t="s">
        <v>204</v>
      </c>
      <c r="D75" s="178" t="s">
        <v>148</v>
      </c>
      <c r="E75" s="179">
        <v>7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2.0000000000000002E-5</v>
      </c>
      <c r="O75" s="179">
        <f>ROUND(E75*N75,2)</f>
        <v>0</v>
      </c>
      <c r="P75" s="179">
        <v>0</v>
      </c>
      <c r="Q75" s="179">
        <f>ROUND(E75*P75,2)</f>
        <v>0</v>
      </c>
      <c r="R75" s="181"/>
      <c r="S75" s="181" t="s">
        <v>123</v>
      </c>
      <c r="T75" s="182" t="s">
        <v>123</v>
      </c>
      <c r="U75" s="156">
        <v>0.14130000000000001</v>
      </c>
      <c r="V75" s="156">
        <f>ROUND(E75*U75,2)</f>
        <v>0.99</v>
      </c>
      <c r="W75" s="156"/>
      <c r="X75" s="156" t="s">
        <v>124</v>
      </c>
      <c r="Y75" s="156" t="s">
        <v>125</v>
      </c>
      <c r="Z75" s="146"/>
      <c r="AA75" s="146"/>
      <c r="AB75" s="146"/>
      <c r="AC75" s="146"/>
      <c r="AD75" s="146"/>
      <c r="AE75" s="146"/>
      <c r="AF75" s="146"/>
      <c r="AG75" s="146" t="s">
        <v>126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0.399999999999999" outlineLevel="1" x14ac:dyDescent="0.25">
      <c r="A76" s="169">
        <v>31</v>
      </c>
      <c r="B76" s="170" t="s">
        <v>205</v>
      </c>
      <c r="C76" s="185" t="s">
        <v>206</v>
      </c>
      <c r="D76" s="171" t="s">
        <v>148</v>
      </c>
      <c r="E76" s="172">
        <v>17</v>
      </c>
      <c r="F76" s="173"/>
      <c r="G76" s="174">
        <f>ROUND(E76*F76,2)</f>
        <v>0</v>
      </c>
      <c r="H76" s="173"/>
      <c r="I76" s="174">
        <f>ROUND(E76*H76,2)</f>
        <v>0</v>
      </c>
      <c r="J76" s="173"/>
      <c r="K76" s="174">
        <f>ROUND(E76*J76,2)</f>
        <v>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123</v>
      </c>
      <c r="T76" s="175" t="s">
        <v>123</v>
      </c>
      <c r="U76" s="156">
        <v>1.2999999999999999E-2</v>
      </c>
      <c r="V76" s="156">
        <f>ROUND(E76*U76,2)</f>
        <v>0.22</v>
      </c>
      <c r="W76" s="156"/>
      <c r="X76" s="156" t="s">
        <v>124</v>
      </c>
      <c r="Y76" s="156" t="s">
        <v>125</v>
      </c>
      <c r="Z76" s="146"/>
      <c r="AA76" s="146"/>
      <c r="AB76" s="146"/>
      <c r="AC76" s="146"/>
      <c r="AD76" s="146"/>
      <c r="AE76" s="146"/>
      <c r="AF76" s="146"/>
      <c r="AG76" s="146" t="s">
        <v>126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5">
      <c r="A77" s="153"/>
      <c r="B77" s="154"/>
      <c r="C77" s="186" t="s">
        <v>207</v>
      </c>
      <c r="D77" s="157"/>
      <c r="E77" s="158">
        <v>17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133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5">
      <c r="A78" s="176">
        <v>32</v>
      </c>
      <c r="B78" s="177" t="s">
        <v>208</v>
      </c>
      <c r="C78" s="184" t="s">
        <v>209</v>
      </c>
      <c r="D78" s="178" t="s">
        <v>210</v>
      </c>
      <c r="E78" s="179">
        <v>1</v>
      </c>
      <c r="F78" s="180"/>
      <c r="G78" s="181">
        <f>ROUND(E78*F78,2)</f>
        <v>0</v>
      </c>
      <c r="H78" s="180"/>
      <c r="I78" s="181">
        <f>ROUND(E78*H78,2)</f>
        <v>0</v>
      </c>
      <c r="J78" s="180"/>
      <c r="K78" s="181">
        <f>ROUND(E78*J78,2)</f>
        <v>0</v>
      </c>
      <c r="L78" s="181">
        <v>21</v>
      </c>
      <c r="M78" s="181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81"/>
      <c r="S78" s="181" t="s">
        <v>123</v>
      </c>
      <c r="T78" s="182" t="s">
        <v>211</v>
      </c>
      <c r="U78" s="156">
        <v>5.0500000000000003E-2</v>
      </c>
      <c r="V78" s="156">
        <f>ROUND(E78*U78,2)</f>
        <v>0.05</v>
      </c>
      <c r="W78" s="156"/>
      <c r="X78" s="156" t="s">
        <v>124</v>
      </c>
      <c r="Y78" s="156" t="s">
        <v>125</v>
      </c>
      <c r="Z78" s="146"/>
      <c r="AA78" s="146"/>
      <c r="AB78" s="146"/>
      <c r="AC78" s="146"/>
      <c r="AD78" s="146"/>
      <c r="AE78" s="146"/>
      <c r="AF78" s="146"/>
      <c r="AG78" s="146" t="s">
        <v>126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0.399999999999999" outlineLevel="1" x14ac:dyDescent="0.25">
      <c r="A79" s="176">
        <v>33</v>
      </c>
      <c r="B79" s="177" t="s">
        <v>212</v>
      </c>
      <c r="C79" s="184" t="s">
        <v>213</v>
      </c>
      <c r="D79" s="178" t="s">
        <v>148</v>
      </c>
      <c r="E79" s="179">
        <v>1</v>
      </c>
      <c r="F79" s="180"/>
      <c r="G79" s="181">
        <f>ROUND(E79*F79,2)</f>
        <v>0</v>
      </c>
      <c r="H79" s="180"/>
      <c r="I79" s="181">
        <f>ROUND(E79*H79,2)</f>
        <v>0</v>
      </c>
      <c r="J79" s="180"/>
      <c r="K79" s="181">
        <f>ROUND(E79*J79,2)</f>
        <v>0</v>
      </c>
      <c r="L79" s="181">
        <v>21</v>
      </c>
      <c r="M79" s="181">
        <f>G79*(1+L79/100)</f>
        <v>0</v>
      </c>
      <c r="N79" s="179">
        <v>1.1E-4</v>
      </c>
      <c r="O79" s="179">
        <f>ROUND(E79*N79,2)</f>
        <v>0</v>
      </c>
      <c r="P79" s="179">
        <v>0</v>
      </c>
      <c r="Q79" s="179">
        <f>ROUND(E79*P79,2)</f>
        <v>0</v>
      </c>
      <c r="R79" s="181"/>
      <c r="S79" s="181" t="s">
        <v>123</v>
      </c>
      <c r="T79" s="182" t="s">
        <v>123</v>
      </c>
      <c r="U79" s="156">
        <v>0.15620000000000001</v>
      </c>
      <c r="V79" s="156">
        <f>ROUND(E79*U79,2)</f>
        <v>0.16</v>
      </c>
      <c r="W79" s="156"/>
      <c r="X79" s="156" t="s">
        <v>124</v>
      </c>
      <c r="Y79" s="156" t="s">
        <v>125</v>
      </c>
      <c r="Z79" s="146"/>
      <c r="AA79" s="146"/>
      <c r="AB79" s="146"/>
      <c r="AC79" s="146"/>
      <c r="AD79" s="146"/>
      <c r="AE79" s="146"/>
      <c r="AF79" s="146"/>
      <c r="AG79" s="146" t="s">
        <v>126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0.399999999999999" outlineLevel="1" x14ac:dyDescent="0.25">
      <c r="A80" s="176">
        <v>34</v>
      </c>
      <c r="B80" s="177" t="s">
        <v>214</v>
      </c>
      <c r="C80" s="184" t="s">
        <v>215</v>
      </c>
      <c r="D80" s="178" t="s">
        <v>148</v>
      </c>
      <c r="E80" s="179">
        <v>4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9.0000000000000006E-5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123</v>
      </c>
      <c r="T80" s="182" t="s">
        <v>123</v>
      </c>
      <c r="U80" s="156">
        <v>0.2475</v>
      </c>
      <c r="V80" s="156">
        <f>ROUND(E80*U80,2)</f>
        <v>0.99</v>
      </c>
      <c r="W80" s="156"/>
      <c r="X80" s="156" t="s">
        <v>124</v>
      </c>
      <c r="Y80" s="156" t="s">
        <v>125</v>
      </c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0.399999999999999" outlineLevel="1" x14ac:dyDescent="0.25">
      <c r="A81" s="176">
        <v>35</v>
      </c>
      <c r="B81" s="177" t="s">
        <v>216</v>
      </c>
      <c r="C81" s="184" t="s">
        <v>217</v>
      </c>
      <c r="D81" s="178" t="s">
        <v>148</v>
      </c>
      <c r="E81" s="179">
        <v>1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1.0000000000000001E-5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123</v>
      </c>
      <c r="T81" s="182" t="s">
        <v>123</v>
      </c>
      <c r="U81" s="156">
        <v>0.46</v>
      </c>
      <c r="V81" s="156">
        <f>ROUND(E81*U81,2)</f>
        <v>0.46</v>
      </c>
      <c r="W81" s="156"/>
      <c r="X81" s="156" t="s">
        <v>124</v>
      </c>
      <c r="Y81" s="156" t="s">
        <v>125</v>
      </c>
      <c r="Z81" s="146"/>
      <c r="AA81" s="146"/>
      <c r="AB81" s="146"/>
      <c r="AC81" s="146"/>
      <c r="AD81" s="146"/>
      <c r="AE81" s="146"/>
      <c r="AF81" s="146"/>
      <c r="AG81" s="146" t="s">
        <v>126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0.399999999999999" outlineLevel="1" x14ac:dyDescent="0.25">
      <c r="A82" s="169">
        <v>36</v>
      </c>
      <c r="B82" s="170" t="s">
        <v>218</v>
      </c>
      <c r="C82" s="185" t="s">
        <v>219</v>
      </c>
      <c r="D82" s="171" t="s">
        <v>131</v>
      </c>
      <c r="E82" s="172">
        <v>79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2">
        <v>1.6000000000000001E-4</v>
      </c>
      <c r="O82" s="172">
        <f>ROUND(E82*N82,2)</f>
        <v>0.01</v>
      </c>
      <c r="P82" s="172">
        <v>0</v>
      </c>
      <c r="Q82" s="172">
        <f>ROUND(E82*P82,2)</f>
        <v>0</v>
      </c>
      <c r="R82" s="174"/>
      <c r="S82" s="174" t="s">
        <v>123</v>
      </c>
      <c r="T82" s="175" t="s">
        <v>123</v>
      </c>
      <c r="U82" s="156">
        <v>7.0000000000000007E-2</v>
      </c>
      <c r="V82" s="156">
        <f>ROUND(E82*U82,2)</f>
        <v>5.53</v>
      </c>
      <c r="W82" s="156"/>
      <c r="X82" s="156" t="s">
        <v>124</v>
      </c>
      <c r="Y82" s="156" t="s">
        <v>125</v>
      </c>
      <c r="Z82" s="146"/>
      <c r="AA82" s="146"/>
      <c r="AB82" s="146"/>
      <c r="AC82" s="146"/>
      <c r="AD82" s="146"/>
      <c r="AE82" s="146"/>
      <c r="AF82" s="146"/>
      <c r="AG82" s="146" t="s">
        <v>126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5">
      <c r="A83" s="153"/>
      <c r="B83" s="154"/>
      <c r="C83" s="186" t="s">
        <v>220</v>
      </c>
      <c r="D83" s="157"/>
      <c r="E83" s="158">
        <v>75</v>
      </c>
      <c r="F83" s="156"/>
      <c r="G83" s="156"/>
      <c r="H83" s="156"/>
      <c r="I83" s="156"/>
      <c r="J83" s="156"/>
      <c r="K83" s="156"/>
      <c r="L83" s="156"/>
      <c r="M83" s="156"/>
      <c r="N83" s="155"/>
      <c r="O83" s="155"/>
      <c r="P83" s="155"/>
      <c r="Q83" s="155"/>
      <c r="R83" s="156"/>
      <c r="S83" s="156"/>
      <c r="T83" s="156"/>
      <c r="U83" s="156"/>
      <c r="V83" s="156"/>
      <c r="W83" s="156"/>
      <c r="X83" s="156"/>
      <c r="Y83" s="156"/>
      <c r="Z83" s="146"/>
      <c r="AA83" s="146"/>
      <c r="AB83" s="146"/>
      <c r="AC83" s="146"/>
      <c r="AD83" s="146"/>
      <c r="AE83" s="146"/>
      <c r="AF83" s="146"/>
      <c r="AG83" s="146" t="s">
        <v>133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3" x14ac:dyDescent="0.25">
      <c r="A84" s="153"/>
      <c r="B84" s="154"/>
      <c r="C84" s="186" t="s">
        <v>221</v>
      </c>
      <c r="D84" s="157"/>
      <c r="E84" s="158">
        <v>4</v>
      </c>
      <c r="F84" s="156"/>
      <c r="G84" s="156"/>
      <c r="H84" s="156"/>
      <c r="I84" s="156"/>
      <c r="J84" s="156"/>
      <c r="K84" s="156"/>
      <c r="L84" s="156"/>
      <c r="M84" s="156"/>
      <c r="N84" s="155"/>
      <c r="O84" s="155"/>
      <c r="P84" s="155"/>
      <c r="Q84" s="155"/>
      <c r="R84" s="156"/>
      <c r="S84" s="156"/>
      <c r="T84" s="156"/>
      <c r="U84" s="156"/>
      <c r="V84" s="156"/>
      <c r="W84" s="156"/>
      <c r="X84" s="156"/>
      <c r="Y84" s="156"/>
      <c r="Z84" s="146"/>
      <c r="AA84" s="146"/>
      <c r="AB84" s="146"/>
      <c r="AC84" s="146"/>
      <c r="AD84" s="146"/>
      <c r="AE84" s="146"/>
      <c r="AF84" s="146"/>
      <c r="AG84" s="146" t="s">
        <v>133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0.399999999999999" outlineLevel="1" x14ac:dyDescent="0.25">
      <c r="A85" s="176">
        <v>37</v>
      </c>
      <c r="B85" s="177" t="s">
        <v>222</v>
      </c>
      <c r="C85" s="184" t="s">
        <v>223</v>
      </c>
      <c r="D85" s="178" t="s">
        <v>131</v>
      </c>
      <c r="E85" s="179">
        <v>30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2.1000000000000001E-4</v>
      </c>
      <c r="O85" s="179">
        <f>ROUND(E85*N85,2)</f>
        <v>0.01</v>
      </c>
      <c r="P85" s="179">
        <v>0</v>
      </c>
      <c r="Q85" s="179">
        <f>ROUND(E85*P85,2)</f>
        <v>0</v>
      </c>
      <c r="R85" s="181"/>
      <c r="S85" s="181" t="s">
        <v>123</v>
      </c>
      <c r="T85" s="182" t="s">
        <v>123</v>
      </c>
      <c r="U85" s="156">
        <v>7.0000000000000007E-2</v>
      </c>
      <c r="V85" s="156">
        <f>ROUND(E85*U85,2)</f>
        <v>2.1</v>
      </c>
      <c r="W85" s="156"/>
      <c r="X85" s="156" t="s">
        <v>124</v>
      </c>
      <c r="Y85" s="156" t="s">
        <v>125</v>
      </c>
      <c r="Z85" s="146"/>
      <c r="AA85" s="146"/>
      <c r="AB85" s="146"/>
      <c r="AC85" s="146"/>
      <c r="AD85" s="146"/>
      <c r="AE85" s="146"/>
      <c r="AF85" s="146"/>
      <c r="AG85" s="146" t="s">
        <v>126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0.399999999999999" outlineLevel="1" x14ac:dyDescent="0.25">
      <c r="A86" s="176">
        <v>38</v>
      </c>
      <c r="B86" s="177" t="s">
        <v>224</v>
      </c>
      <c r="C86" s="184" t="s">
        <v>225</v>
      </c>
      <c r="D86" s="178" t="s">
        <v>131</v>
      </c>
      <c r="E86" s="179">
        <v>15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79">
        <v>8.0000000000000004E-4</v>
      </c>
      <c r="O86" s="179">
        <f>ROUND(E86*N86,2)</f>
        <v>0.01</v>
      </c>
      <c r="P86" s="179">
        <v>0</v>
      </c>
      <c r="Q86" s="179">
        <f>ROUND(E86*P86,2)</f>
        <v>0</v>
      </c>
      <c r="R86" s="181"/>
      <c r="S86" s="181" t="s">
        <v>123</v>
      </c>
      <c r="T86" s="182" t="s">
        <v>123</v>
      </c>
      <c r="U86" s="156">
        <v>8.3510000000000001E-2</v>
      </c>
      <c r="V86" s="156">
        <f>ROUND(E86*U86,2)</f>
        <v>1.25</v>
      </c>
      <c r="W86" s="156"/>
      <c r="X86" s="156" t="s">
        <v>124</v>
      </c>
      <c r="Y86" s="156" t="s">
        <v>125</v>
      </c>
      <c r="Z86" s="146"/>
      <c r="AA86" s="146"/>
      <c r="AB86" s="146"/>
      <c r="AC86" s="146"/>
      <c r="AD86" s="146"/>
      <c r="AE86" s="146"/>
      <c r="AF86" s="146"/>
      <c r="AG86" s="146" t="s">
        <v>126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5">
      <c r="A87" s="169">
        <v>39</v>
      </c>
      <c r="B87" s="170" t="s">
        <v>226</v>
      </c>
      <c r="C87" s="185" t="s">
        <v>227</v>
      </c>
      <c r="D87" s="171" t="s">
        <v>131</v>
      </c>
      <c r="E87" s="172">
        <v>30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4"/>
      <c r="S87" s="174" t="s">
        <v>123</v>
      </c>
      <c r="T87" s="175" t="s">
        <v>123</v>
      </c>
      <c r="U87" s="156">
        <v>9.0499999999999997E-2</v>
      </c>
      <c r="V87" s="156">
        <f>ROUND(E87*U87,2)</f>
        <v>2.72</v>
      </c>
      <c r="W87" s="156"/>
      <c r="X87" s="156" t="s">
        <v>124</v>
      </c>
      <c r="Y87" s="156" t="s">
        <v>125</v>
      </c>
      <c r="Z87" s="146"/>
      <c r="AA87" s="146"/>
      <c r="AB87" s="146"/>
      <c r="AC87" s="146"/>
      <c r="AD87" s="146"/>
      <c r="AE87" s="146"/>
      <c r="AF87" s="146"/>
      <c r="AG87" s="146" t="s">
        <v>126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2" x14ac:dyDescent="0.25">
      <c r="A88" s="153"/>
      <c r="B88" s="154"/>
      <c r="C88" s="186" t="s">
        <v>228</v>
      </c>
      <c r="D88" s="157"/>
      <c r="E88" s="158">
        <v>30</v>
      </c>
      <c r="F88" s="156"/>
      <c r="G88" s="156"/>
      <c r="H88" s="156"/>
      <c r="I88" s="156"/>
      <c r="J88" s="156"/>
      <c r="K88" s="156"/>
      <c r="L88" s="156"/>
      <c r="M88" s="156"/>
      <c r="N88" s="155"/>
      <c r="O88" s="155"/>
      <c r="P88" s="155"/>
      <c r="Q88" s="155"/>
      <c r="R88" s="156"/>
      <c r="S88" s="156"/>
      <c r="T88" s="156"/>
      <c r="U88" s="156"/>
      <c r="V88" s="156"/>
      <c r="W88" s="156"/>
      <c r="X88" s="156"/>
      <c r="Y88" s="156"/>
      <c r="Z88" s="146"/>
      <c r="AA88" s="146"/>
      <c r="AB88" s="146"/>
      <c r="AC88" s="146"/>
      <c r="AD88" s="146"/>
      <c r="AE88" s="146"/>
      <c r="AF88" s="146"/>
      <c r="AG88" s="146" t="s">
        <v>133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5">
      <c r="A89" s="169">
        <v>40</v>
      </c>
      <c r="B89" s="170" t="s">
        <v>229</v>
      </c>
      <c r="C89" s="185" t="s">
        <v>230</v>
      </c>
      <c r="D89" s="171" t="s">
        <v>131</v>
      </c>
      <c r="E89" s="172">
        <v>90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0</v>
      </c>
      <c r="Q89" s="172">
        <f>ROUND(E89*P89,2)</f>
        <v>0</v>
      </c>
      <c r="R89" s="174"/>
      <c r="S89" s="174" t="s">
        <v>123</v>
      </c>
      <c r="T89" s="175" t="s">
        <v>123</v>
      </c>
      <c r="U89" s="156">
        <v>3.4000000000000002E-2</v>
      </c>
      <c r="V89" s="156">
        <f>ROUND(E89*U89,2)</f>
        <v>3.06</v>
      </c>
      <c r="W89" s="156"/>
      <c r="X89" s="156" t="s">
        <v>124</v>
      </c>
      <c r="Y89" s="156" t="s">
        <v>125</v>
      </c>
      <c r="Z89" s="146"/>
      <c r="AA89" s="146"/>
      <c r="AB89" s="146"/>
      <c r="AC89" s="146"/>
      <c r="AD89" s="146"/>
      <c r="AE89" s="146"/>
      <c r="AF89" s="146"/>
      <c r="AG89" s="146" t="s">
        <v>126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5">
      <c r="A90" s="153"/>
      <c r="B90" s="154"/>
      <c r="C90" s="186" t="s">
        <v>231</v>
      </c>
      <c r="D90" s="157"/>
      <c r="E90" s="158">
        <v>50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133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5">
      <c r="A91" s="153"/>
      <c r="B91" s="154"/>
      <c r="C91" s="186" t="s">
        <v>232</v>
      </c>
      <c r="D91" s="157"/>
      <c r="E91" s="158">
        <v>40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133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5">
      <c r="A92" s="176">
        <v>41</v>
      </c>
      <c r="B92" s="177" t="s">
        <v>233</v>
      </c>
      <c r="C92" s="184" t="s">
        <v>234</v>
      </c>
      <c r="D92" s="178" t="s">
        <v>131</v>
      </c>
      <c r="E92" s="179">
        <v>80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0</v>
      </c>
      <c r="O92" s="179">
        <f>ROUND(E92*N92,2)</f>
        <v>0</v>
      </c>
      <c r="P92" s="179">
        <v>0</v>
      </c>
      <c r="Q92" s="179">
        <f>ROUND(E92*P92,2)</f>
        <v>0</v>
      </c>
      <c r="R92" s="181"/>
      <c r="S92" s="181" t="s">
        <v>123</v>
      </c>
      <c r="T92" s="182" t="s">
        <v>123</v>
      </c>
      <c r="U92" s="156">
        <v>5.7829999999999999E-2</v>
      </c>
      <c r="V92" s="156">
        <f>ROUND(E92*U92,2)</f>
        <v>4.63</v>
      </c>
      <c r="W92" s="156"/>
      <c r="X92" s="156" t="s">
        <v>124</v>
      </c>
      <c r="Y92" s="156" t="s">
        <v>125</v>
      </c>
      <c r="Z92" s="146"/>
      <c r="AA92" s="146"/>
      <c r="AB92" s="146"/>
      <c r="AC92" s="146"/>
      <c r="AD92" s="146"/>
      <c r="AE92" s="146"/>
      <c r="AF92" s="146"/>
      <c r="AG92" s="146" t="s">
        <v>126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5">
      <c r="A93" s="176">
        <v>42</v>
      </c>
      <c r="B93" s="177" t="s">
        <v>235</v>
      </c>
      <c r="C93" s="184" t="s">
        <v>236</v>
      </c>
      <c r="D93" s="178" t="s">
        <v>148</v>
      </c>
      <c r="E93" s="179">
        <v>1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123</v>
      </c>
      <c r="T93" s="182" t="s">
        <v>123</v>
      </c>
      <c r="U93" s="156">
        <v>0.14033000000000001</v>
      </c>
      <c r="V93" s="156">
        <f>ROUND(E93*U93,2)</f>
        <v>0.14000000000000001</v>
      </c>
      <c r="W93" s="156"/>
      <c r="X93" s="156" t="s">
        <v>124</v>
      </c>
      <c r="Y93" s="156" t="s">
        <v>125</v>
      </c>
      <c r="Z93" s="146"/>
      <c r="AA93" s="146"/>
      <c r="AB93" s="146"/>
      <c r="AC93" s="146"/>
      <c r="AD93" s="146"/>
      <c r="AE93" s="146"/>
      <c r="AF93" s="146"/>
      <c r="AG93" s="146" t="s">
        <v>126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5">
      <c r="A94" s="169">
        <v>43</v>
      </c>
      <c r="B94" s="170" t="s">
        <v>237</v>
      </c>
      <c r="C94" s="185" t="s">
        <v>238</v>
      </c>
      <c r="D94" s="171" t="s">
        <v>148</v>
      </c>
      <c r="E94" s="172">
        <v>16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72">
        <v>0</v>
      </c>
      <c r="O94" s="172">
        <f>ROUND(E94*N94,2)</f>
        <v>0</v>
      </c>
      <c r="P94" s="172">
        <v>0</v>
      </c>
      <c r="Q94" s="172">
        <f>ROUND(E94*P94,2)</f>
        <v>0</v>
      </c>
      <c r="R94" s="174"/>
      <c r="S94" s="174" t="s">
        <v>123</v>
      </c>
      <c r="T94" s="175" t="s">
        <v>123</v>
      </c>
      <c r="U94" s="156">
        <v>0.44500000000000001</v>
      </c>
      <c r="V94" s="156">
        <f>ROUND(E94*U94,2)</f>
        <v>7.12</v>
      </c>
      <c r="W94" s="156"/>
      <c r="X94" s="156" t="s">
        <v>124</v>
      </c>
      <c r="Y94" s="156" t="s">
        <v>125</v>
      </c>
      <c r="Z94" s="146"/>
      <c r="AA94" s="146"/>
      <c r="AB94" s="146"/>
      <c r="AC94" s="146"/>
      <c r="AD94" s="146"/>
      <c r="AE94" s="146"/>
      <c r="AF94" s="146"/>
      <c r="AG94" s="146" t="s">
        <v>126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5">
      <c r="A95" s="153"/>
      <c r="B95" s="154"/>
      <c r="C95" s="186" t="s">
        <v>239</v>
      </c>
      <c r="D95" s="157"/>
      <c r="E95" s="158">
        <v>16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133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5">
      <c r="A96" s="176">
        <v>44</v>
      </c>
      <c r="B96" s="177" t="s">
        <v>240</v>
      </c>
      <c r="C96" s="184" t="s">
        <v>241</v>
      </c>
      <c r="D96" s="178" t="s">
        <v>148</v>
      </c>
      <c r="E96" s="179">
        <v>1</v>
      </c>
      <c r="F96" s="180"/>
      <c r="G96" s="181">
        <f t="shared" ref="G96:G101" si="7">ROUND(E96*F96,2)</f>
        <v>0</v>
      </c>
      <c r="H96" s="180"/>
      <c r="I96" s="181">
        <f t="shared" ref="I96:I101" si="8">ROUND(E96*H96,2)</f>
        <v>0</v>
      </c>
      <c r="J96" s="180"/>
      <c r="K96" s="181">
        <f t="shared" ref="K96:K101" si="9">ROUND(E96*J96,2)</f>
        <v>0</v>
      </c>
      <c r="L96" s="181">
        <v>21</v>
      </c>
      <c r="M96" s="181">
        <f t="shared" ref="M96:M101" si="10">G96*(1+L96/100)</f>
        <v>0</v>
      </c>
      <c r="N96" s="179">
        <v>0</v>
      </c>
      <c r="O96" s="179">
        <f t="shared" ref="O96:O101" si="11">ROUND(E96*N96,2)</f>
        <v>0</v>
      </c>
      <c r="P96" s="179">
        <v>0</v>
      </c>
      <c r="Q96" s="179">
        <f t="shared" ref="Q96:Q101" si="12">ROUND(E96*P96,2)</f>
        <v>0</v>
      </c>
      <c r="R96" s="181"/>
      <c r="S96" s="181" t="s">
        <v>123</v>
      </c>
      <c r="T96" s="182" t="s">
        <v>123</v>
      </c>
      <c r="U96" s="156">
        <v>0.66</v>
      </c>
      <c r="V96" s="156">
        <f t="shared" ref="V96:V101" si="13">ROUND(E96*U96,2)</f>
        <v>0.66</v>
      </c>
      <c r="W96" s="156"/>
      <c r="X96" s="156" t="s">
        <v>124</v>
      </c>
      <c r="Y96" s="156" t="s">
        <v>125</v>
      </c>
      <c r="Z96" s="146"/>
      <c r="AA96" s="146"/>
      <c r="AB96" s="146"/>
      <c r="AC96" s="146"/>
      <c r="AD96" s="146"/>
      <c r="AE96" s="146"/>
      <c r="AF96" s="146"/>
      <c r="AG96" s="146" t="s">
        <v>126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0.399999999999999" outlineLevel="1" x14ac:dyDescent="0.25">
      <c r="A97" s="176">
        <v>45</v>
      </c>
      <c r="B97" s="177" t="s">
        <v>242</v>
      </c>
      <c r="C97" s="184" t="s">
        <v>243</v>
      </c>
      <c r="D97" s="178" t="s">
        <v>131</v>
      </c>
      <c r="E97" s="179">
        <v>17</v>
      </c>
      <c r="F97" s="180"/>
      <c r="G97" s="181">
        <f t="shared" si="7"/>
        <v>0</v>
      </c>
      <c r="H97" s="180"/>
      <c r="I97" s="181">
        <f t="shared" si="8"/>
        <v>0</v>
      </c>
      <c r="J97" s="180"/>
      <c r="K97" s="181">
        <f t="shared" si="9"/>
        <v>0</v>
      </c>
      <c r="L97" s="181">
        <v>21</v>
      </c>
      <c r="M97" s="181">
        <f t="shared" si="10"/>
        <v>0</v>
      </c>
      <c r="N97" s="179">
        <v>1.8000000000000001E-4</v>
      </c>
      <c r="O97" s="179">
        <f t="shared" si="11"/>
        <v>0</v>
      </c>
      <c r="P97" s="179">
        <v>0</v>
      </c>
      <c r="Q97" s="179">
        <f t="shared" si="12"/>
        <v>0</v>
      </c>
      <c r="R97" s="181"/>
      <c r="S97" s="181" t="s">
        <v>123</v>
      </c>
      <c r="T97" s="182" t="s">
        <v>123</v>
      </c>
      <c r="U97" s="156">
        <v>6.4149999999999999E-2</v>
      </c>
      <c r="V97" s="156">
        <f t="shared" si="13"/>
        <v>1.0900000000000001</v>
      </c>
      <c r="W97" s="156"/>
      <c r="X97" s="156" t="s">
        <v>124</v>
      </c>
      <c r="Y97" s="156" t="s">
        <v>125</v>
      </c>
      <c r="Z97" s="146"/>
      <c r="AA97" s="146"/>
      <c r="AB97" s="146"/>
      <c r="AC97" s="146"/>
      <c r="AD97" s="146"/>
      <c r="AE97" s="146"/>
      <c r="AF97" s="146"/>
      <c r="AG97" s="146" t="s">
        <v>126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5">
      <c r="A98" s="176">
        <v>46</v>
      </c>
      <c r="B98" s="177" t="s">
        <v>244</v>
      </c>
      <c r="C98" s="184" t="s">
        <v>245</v>
      </c>
      <c r="D98" s="178" t="s">
        <v>210</v>
      </c>
      <c r="E98" s="179">
        <v>1</v>
      </c>
      <c r="F98" s="180"/>
      <c r="G98" s="181">
        <f t="shared" si="7"/>
        <v>0</v>
      </c>
      <c r="H98" s="180"/>
      <c r="I98" s="181">
        <f t="shared" si="8"/>
        <v>0</v>
      </c>
      <c r="J98" s="180"/>
      <c r="K98" s="181">
        <f t="shared" si="9"/>
        <v>0</v>
      </c>
      <c r="L98" s="181">
        <v>21</v>
      </c>
      <c r="M98" s="181">
        <f t="shared" si="10"/>
        <v>0</v>
      </c>
      <c r="N98" s="179">
        <v>0</v>
      </c>
      <c r="O98" s="179">
        <f t="shared" si="11"/>
        <v>0</v>
      </c>
      <c r="P98" s="179">
        <v>0</v>
      </c>
      <c r="Q98" s="179">
        <f t="shared" si="12"/>
        <v>0</v>
      </c>
      <c r="R98" s="181"/>
      <c r="S98" s="181" t="s">
        <v>246</v>
      </c>
      <c r="T98" s="182" t="s">
        <v>211</v>
      </c>
      <c r="U98" s="156">
        <v>0</v>
      </c>
      <c r="V98" s="156">
        <f t="shared" si="13"/>
        <v>0</v>
      </c>
      <c r="W98" s="156"/>
      <c r="X98" s="156" t="s">
        <v>124</v>
      </c>
      <c r="Y98" s="156" t="s">
        <v>125</v>
      </c>
      <c r="Z98" s="146"/>
      <c r="AA98" s="146"/>
      <c r="AB98" s="146"/>
      <c r="AC98" s="146"/>
      <c r="AD98" s="146"/>
      <c r="AE98" s="146"/>
      <c r="AF98" s="146"/>
      <c r="AG98" s="146" t="s">
        <v>126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0.399999999999999" outlineLevel="1" x14ac:dyDescent="0.25">
      <c r="A99" s="176">
        <v>47</v>
      </c>
      <c r="B99" s="177" t="s">
        <v>247</v>
      </c>
      <c r="C99" s="184" t="s">
        <v>248</v>
      </c>
      <c r="D99" s="178" t="s">
        <v>249</v>
      </c>
      <c r="E99" s="179">
        <v>1</v>
      </c>
      <c r="F99" s="180"/>
      <c r="G99" s="181">
        <f t="shared" si="7"/>
        <v>0</v>
      </c>
      <c r="H99" s="180"/>
      <c r="I99" s="181">
        <f t="shared" si="8"/>
        <v>0</v>
      </c>
      <c r="J99" s="180"/>
      <c r="K99" s="181">
        <f t="shared" si="9"/>
        <v>0</v>
      </c>
      <c r="L99" s="181">
        <v>21</v>
      </c>
      <c r="M99" s="181">
        <f t="shared" si="10"/>
        <v>0</v>
      </c>
      <c r="N99" s="179">
        <v>0</v>
      </c>
      <c r="O99" s="179">
        <f t="shared" si="11"/>
        <v>0</v>
      </c>
      <c r="P99" s="179">
        <v>0</v>
      </c>
      <c r="Q99" s="179">
        <f t="shared" si="12"/>
        <v>0</v>
      </c>
      <c r="R99" s="181"/>
      <c r="S99" s="181" t="s">
        <v>246</v>
      </c>
      <c r="T99" s="182" t="s">
        <v>211</v>
      </c>
      <c r="U99" s="156">
        <v>0</v>
      </c>
      <c r="V99" s="156">
        <f t="shared" si="13"/>
        <v>0</v>
      </c>
      <c r="W99" s="156"/>
      <c r="X99" s="156" t="s">
        <v>124</v>
      </c>
      <c r="Y99" s="156" t="s">
        <v>125</v>
      </c>
      <c r="Z99" s="146"/>
      <c r="AA99" s="146"/>
      <c r="AB99" s="146"/>
      <c r="AC99" s="146"/>
      <c r="AD99" s="146"/>
      <c r="AE99" s="146"/>
      <c r="AF99" s="146"/>
      <c r="AG99" s="146" t="s">
        <v>126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5">
      <c r="A100" s="176">
        <v>48</v>
      </c>
      <c r="B100" s="177" t="s">
        <v>250</v>
      </c>
      <c r="C100" s="184" t="s">
        <v>251</v>
      </c>
      <c r="D100" s="178" t="s">
        <v>249</v>
      </c>
      <c r="E100" s="179">
        <v>1</v>
      </c>
      <c r="F100" s="180"/>
      <c r="G100" s="181">
        <f t="shared" si="7"/>
        <v>0</v>
      </c>
      <c r="H100" s="180"/>
      <c r="I100" s="181">
        <f t="shared" si="8"/>
        <v>0</v>
      </c>
      <c r="J100" s="180"/>
      <c r="K100" s="181">
        <f t="shared" si="9"/>
        <v>0</v>
      </c>
      <c r="L100" s="181">
        <v>21</v>
      </c>
      <c r="M100" s="181">
        <f t="shared" si="10"/>
        <v>0</v>
      </c>
      <c r="N100" s="179">
        <v>0</v>
      </c>
      <c r="O100" s="179">
        <f t="shared" si="11"/>
        <v>0</v>
      </c>
      <c r="P100" s="179">
        <v>0</v>
      </c>
      <c r="Q100" s="179">
        <f t="shared" si="12"/>
        <v>0</v>
      </c>
      <c r="R100" s="181"/>
      <c r="S100" s="181" t="s">
        <v>246</v>
      </c>
      <c r="T100" s="182" t="s">
        <v>211</v>
      </c>
      <c r="U100" s="156">
        <v>0</v>
      </c>
      <c r="V100" s="156">
        <f t="shared" si="13"/>
        <v>0</v>
      </c>
      <c r="W100" s="156"/>
      <c r="X100" s="156" t="s">
        <v>124</v>
      </c>
      <c r="Y100" s="156" t="s">
        <v>125</v>
      </c>
      <c r="Z100" s="146"/>
      <c r="AA100" s="146"/>
      <c r="AB100" s="146"/>
      <c r="AC100" s="146"/>
      <c r="AD100" s="146"/>
      <c r="AE100" s="146"/>
      <c r="AF100" s="146"/>
      <c r="AG100" s="146" t="s">
        <v>126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5">
      <c r="A101" s="169">
        <v>49</v>
      </c>
      <c r="B101" s="170" t="s">
        <v>252</v>
      </c>
      <c r="C101" s="185" t="s">
        <v>253</v>
      </c>
      <c r="D101" s="171" t="s">
        <v>131</v>
      </c>
      <c r="E101" s="172">
        <v>30</v>
      </c>
      <c r="F101" s="173"/>
      <c r="G101" s="174">
        <f t="shared" si="7"/>
        <v>0</v>
      </c>
      <c r="H101" s="173"/>
      <c r="I101" s="174">
        <f t="shared" si="8"/>
        <v>0</v>
      </c>
      <c r="J101" s="173"/>
      <c r="K101" s="174">
        <f t="shared" si="9"/>
        <v>0</v>
      </c>
      <c r="L101" s="174">
        <v>21</v>
      </c>
      <c r="M101" s="174">
        <f t="shared" si="10"/>
        <v>0</v>
      </c>
      <c r="N101" s="172">
        <v>0</v>
      </c>
      <c r="O101" s="172">
        <f t="shared" si="11"/>
        <v>0</v>
      </c>
      <c r="P101" s="172">
        <v>0</v>
      </c>
      <c r="Q101" s="172">
        <f t="shared" si="12"/>
        <v>0</v>
      </c>
      <c r="R101" s="174" t="s">
        <v>151</v>
      </c>
      <c r="S101" s="174" t="s">
        <v>123</v>
      </c>
      <c r="T101" s="175" t="s">
        <v>123</v>
      </c>
      <c r="U101" s="156">
        <v>0</v>
      </c>
      <c r="V101" s="156">
        <f t="shared" si="13"/>
        <v>0</v>
      </c>
      <c r="W101" s="156"/>
      <c r="X101" s="156" t="s">
        <v>152</v>
      </c>
      <c r="Y101" s="156" t="s">
        <v>125</v>
      </c>
      <c r="Z101" s="146"/>
      <c r="AA101" s="146"/>
      <c r="AB101" s="146"/>
      <c r="AC101" s="146"/>
      <c r="AD101" s="146"/>
      <c r="AE101" s="146"/>
      <c r="AF101" s="146"/>
      <c r="AG101" s="146" t="s">
        <v>153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5">
      <c r="A102" s="153"/>
      <c r="B102" s="154"/>
      <c r="C102" s="186" t="s">
        <v>228</v>
      </c>
      <c r="D102" s="157"/>
      <c r="E102" s="158">
        <v>30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133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5">
      <c r="A103" s="169">
        <v>50</v>
      </c>
      <c r="B103" s="170" t="s">
        <v>254</v>
      </c>
      <c r="C103" s="185" t="s">
        <v>255</v>
      </c>
      <c r="D103" s="171" t="s">
        <v>131</v>
      </c>
      <c r="E103" s="172">
        <v>50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72">
        <v>0</v>
      </c>
      <c r="O103" s="172">
        <f>ROUND(E103*N103,2)</f>
        <v>0</v>
      </c>
      <c r="P103" s="172">
        <v>0</v>
      </c>
      <c r="Q103" s="172">
        <f>ROUND(E103*P103,2)</f>
        <v>0</v>
      </c>
      <c r="R103" s="174" t="s">
        <v>151</v>
      </c>
      <c r="S103" s="174" t="s">
        <v>123</v>
      </c>
      <c r="T103" s="175" t="s">
        <v>123</v>
      </c>
      <c r="U103" s="156">
        <v>0</v>
      </c>
      <c r="V103" s="156">
        <f>ROUND(E103*U103,2)</f>
        <v>0</v>
      </c>
      <c r="W103" s="156"/>
      <c r="X103" s="156" t="s">
        <v>152</v>
      </c>
      <c r="Y103" s="156" t="s">
        <v>125</v>
      </c>
      <c r="Z103" s="146"/>
      <c r="AA103" s="146"/>
      <c r="AB103" s="146"/>
      <c r="AC103" s="146"/>
      <c r="AD103" s="146"/>
      <c r="AE103" s="146"/>
      <c r="AF103" s="146"/>
      <c r="AG103" s="146" t="s">
        <v>153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2" x14ac:dyDescent="0.25">
      <c r="A104" s="153"/>
      <c r="B104" s="154"/>
      <c r="C104" s="186" t="s">
        <v>231</v>
      </c>
      <c r="D104" s="157"/>
      <c r="E104" s="158">
        <v>50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133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5">
      <c r="A105" s="169">
        <v>51</v>
      </c>
      <c r="B105" s="170" t="s">
        <v>256</v>
      </c>
      <c r="C105" s="185" t="s">
        <v>257</v>
      </c>
      <c r="D105" s="171" t="s">
        <v>131</v>
      </c>
      <c r="E105" s="172">
        <v>40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2">
        <v>0</v>
      </c>
      <c r="O105" s="172">
        <f>ROUND(E105*N105,2)</f>
        <v>0</v>
      </c>
      <c r="P105" s="172">
        <v>0</v>
      </c>
      <c r="Q105" s="172">
        <f>ROUND(E105*P105,2)</f>
        <v>0</v>
      </c>
      <c r="R105" s="174" t="s">
        <v>151</v>
      </c>
      <c r="S105" s="174" t="s">
        <v>123</v>
      </c>
      <c r="T105" s="175" t="s">
        <v>123</v>
      </c>
      <c r="U105" s="156">
        <v>0</v>
      </c>
      <c r="V105" s="156">
        <f>ROUND(E105*U105,2)</f>
        <v>0</v>
      </c>
      <c r="W105" s="156"/>
      <c r="X105" s="156" t="s">
        <v>152</v>
      </c>
      <c r="Y105" s="156" t="s">
        <v>125</v>
      </c>
      <c r="Z105" s="146"/>
      <c r="AA105" s="146"/>
      <c r="AB105" s="146"/>
      <c r="AC105" s="146"/>
      <c r="AD105" s="146"/>
      <c r="AE105" s="146"/>
      <c r="AF105" s="146"/>
      <c r="AG105" s="146" t="s">
        <v>153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2" x14ac:dyDescent="0.25">
      <c r="A106" s="153"/>
      <c r="B106" s="154"/>
      <c r="C106" s="186" t="s">
        <v>232</v>
      </c>
      <c r="D106" s="157"/>
      <c r="E106" s="158">
        <v>40</v>
      </c>
      <c r="F106" s="156"/>
      <c r="G106" s="156"/>
      <c r="H106" s="156"/>
      <c r="I106" s="156"/>
      <c r="J106" s="156"/>
      <c r="K106" s="156"/>
      <c r="L106" s="156"/>
      <c r="M106" s="156"/>
      <c r="N106" s="155"/>
      <c r="O106" s="155"/>
      <c r="P106" s="155"/>
      <c r="Q106" s="155"/>
      <c r="R106" s="156"/>
      <c r="S106" s="156"/>
      <c r="T106" s="156"/>
      <c r="U106" s="156"/>
      <c r="V106" s="156"/>
      <c r="W106" s="156"/>
      <c r="X106" s="156"/>
      <c r="Y106" s="156"/>
      <c r="Z106" s="146"/>
      <c r="AA106" s="146"/>
      <c r="AB106" s="146"/>
      <c r="AC106" s="146"/>
      <c r="AD106" s="146"/>
      <c r="AE106" s="146"/>
      <c r="AF106" s="146"/>
      <c r="AG106" s="146" t="s">
        <v>133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5">
      <c r="A107" s="176">
        <v>52</v>
      </c>
      <c r="B107" s="177" t="s">
        <v>258</v>
      </c>
      <c r="C107" s="184" t="s">
        <v>259</v>
      </c>
      <c r="D107" s="178" t="s">
        <v>148</v>
      </c>
      <c r="E107" s="179">
        <v>1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79">
        <v>1.1999999999999999E-3</v>
      </c>
      <c r="O107" s="179">
        <f>ROUND(E107*N107,2)</f>
        <v>0</v>
      </c>
      <c r="P107" s="179">
        <v>0</v>
      </c>
      <c r="Q107" s="179">
        <f>ROUND(E107*P107,2)</f>
        <v>0</v>
      </c>
      <c r="R107" s="181" t="s">
        <v>151</v>
      </c>
      <c r="S107" s="181" t="s">
        <v>123</v>
      </c>
      <c r="T107" s="182" t="s">
        <v>211</v>
      </c>
      <c r="U107" s="156">
        <v>0</v>
      </c>
      <c r="V107" s="156">
        <f>ROUND(E107*U107,2)</f>
        <v>0</v>
      </c>
      <c r="W107" s="156"/>
      <c r="X107" s="156" t="s">
        <v>152</v>
      </c>
      <c r="Y107" s="156" t="s">
        <v>125</v>
      </c>
      <c r="Z107" s="146"/>
      <c r="AA107" s="146"/>
      <c r="AB107" s="146"/>
      <c r="AC107" s="146"/>
      <c r="AD107" s="146"/>
      <c r="AE107" s="146"/>
      <c r="AF107" s="146"/>
      <c r="AG107" s="146" t="s">
        <v>153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0.399999999999999" outlineLevel="1" x14ac:dyDescent="0.25">
      <c r="A108" s="176">
        <v>53</v>
      </c>
      <c r="B108" s="177" t="s">
        <v>260</v>
      </c>
      <c r="C108" s="184" t="s">
        <v>261</v>
      </c>
      <c r="D108" s="178" t="s">
        <v>148</v>
      </c>
      <c r="E108" s="179">
        <v>7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79">
        <v>2E-3</v>
      </c>
      <c r="O108" s="179">
        <f>ROUND(E108*N108,2)</f>
        <v>0.01</v>
      </c>
      <c r="P108" s="179">
        <v>0</v>
      </c>
      <c r="Q108" s="179">
        <f>ROUND(E108*P108,2)</f>
        <v>0</v>
      </c>
      <c r="R108" s="181" t="s">
        <v>151</v>
      </c>
      <c r="S108" s="181" t="s">
        <v>123</v>
      </c>
      <c r="T108" s="182" t="s">
        <v>211</v>
      </c>
      <c r="U108" s="156">
        <v>0</v>
      </c>
      <c r="V108" s="156">
        <f>ROUND(E108*U108,2)</f>
        <v>0</v>
      </c>
      <c r="W108" s="156"/>
      <c r="X108" s="156" t="s">
        <v>152</v>
      </c>
      <c r="Y108" s="156" t="s">
        <v>125</v>
      </c>
      <c r="Z108" s="146"/>
      <c r="AA108" s="146"/>
      <c r="AB108" s="146"/>
      <c r="AC108" s="146"/>
      <c r="AD108" s="146"/>
      <c r="AE108" s="146"/>
      <c r="AF108" s="146"/>
      <c r="AG108" s="146" t="s">
        <v>153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0.399999999999999" outlineLevel="1" x14ac:dyDescent="0.25">
      <c r="A109" s="176">
        <v>54</v>
      </c>
      <c r="B109" s="177" t="s">
        <v>262</v>
      </c>
      <c r="C109" s="184" t="s">
        <v>263</v>
      </c>
      <c r="D109" s="178" t="s">
        <v>148</v>
      </c>
      <c r="E109" s="179">
        <v>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79">
        <v>2E-3</v>
      </c>
      <c r="O109" s="179">
        <f>ROUND(E109*N109,2)</f>
        <v>0.02</v>
      </c>
      <c r="P109" s="179">
        <v>0</v>
      </c>
      <c r="Q109" s="179">
        <f>ROUND(E109*P109,2)</f>
        <v>0</v>
      </c>
      <c r="R109" s="181" t="s">
        <v>151</v>
      </c>
      <c r="S109" s="181" t="s">
        <v>123</v>
      </c>
      <c r="T109" s="182" t="s">
        <v>211</v>
      </c>
      <c r="U109" s="156">
        <v>0</v>
      </c>
      <c r="V109" s="156">
        <f>ROUND(E109*U109,2)</f>
        <v>0</v>
      </c>
      <c r="W109" s="156"/>
      <c r="X109" s="156" t="s">
        <v>152</v>
      </c>
      <c r="Y109" s="156" t="s">
        <v>125</v>
      </c>
      <c r="Z109" s="146"/>
      <c r="AA109" s="146"/>
      <c r="AB109" s="146"/>
      <c r="AC109" s="146"/>
      <c r="AD109" s="146"/>
      <c r="AE109" s="146"/>
      <c r="AF109" s="146"/>
      <c r="AG109" s="146" t="s">
        <v>153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5">
      <c r="A110" s="176">
        <v>55</v>
      </c>
      <c r="B110" s="177" t="s">
        <v>264</v>
      </c>
      <c r="C110" s="184" t="s">
        <v>265</v>
      </c>
      <c r="D110" s="178" t="s">
        <v>131</v>
      </c>
      <c r="E110" s="179">
        <v>80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79">
        <v>0</v>
      </c>
      <c r="O110" s="179">
        <f>ROUND(E110*N110,2)</f>
        <v>0</v>
      </c>
      <c r="P110" s="179">
        <v>0</v>
      </c>
      <c r="Q110" s="179">
        <f>ROUND(E110*P110,2)</f>
        <v>0</v>
      </c>
      <c r="R110" s="181" t="s">
        <v>151</v>
      </c>
      <c r="S110" s="181" t="s">
        <v>123</v>
      </c>
      <c r="T110" s="182" t="s">
        <v>123</v>
      </c>
      <c r="U110" s="156">
        <v>0</v>
      </c>
      <c r="V110" s="156">
        <f>ROUND(E110*U110,2)</f>
        <v>0</v>
      </c>
      <c r="W110" s="156"/>
      <c r="X110" s="156" t="s">
        <v>152</v>
      </c>
      <c r="Y110" s="156" t="s">
        <v>125</v>
      </c>
      <c r="Z110" s="146"/>
      <c r="AA110" s="146"/>
      <c r="AB110" s="146"/>
      <c r="AC110" s="146"/>
      <c r="AD110" s="146"/>
      <c r="AE110" s="146"/>
      <c r="AF110" s="146"/>
      <c r="AG110" s="146" t="s">
        <v>153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5">
      <c r="A111" s="176">
        <v>56</v>
      </c>
      <c r="B111" s="177" t="s">
        <v>266</v>
      </c>
      <c r="C111" s="184" t="s">
        <v>267</v>
      </c>
      <c r="D111" s="178" t="s">
        <v>148</v>
      </c>
      <c r="E111" s="179">
        <v>1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79">
        <v>0</v>
      </c>
      <c r="O111" s="179">
        <f>ROUND(E111*N111,2)</f>
        <v>0</v>
      </c>
      <c r="P111" s="179">
        <v>0</v>
      </c>
      <c r="Q111" s="179">
        <f>ROUND(E111*P111,2)</f>
        <v>0</v>
      </c>
      <c r="R111" s="181" t="s">
        <v>151</v>
      </c>
      <c r="S111" s="181" t="s">
        <v>123</v>
      </c>
      <c r="T111" s="182" t="s">
        <v>123</v>
      </c>
      <c r="U111" s="156">
        <v>0</v>
      </c>
      <c r="V111" s="156">
        <f>ROUND(E111*U111,2)</f>
        <v>0</v>
      </c>
      <c r="W111" s="156"/>
      <c r="X111" s="156" t="s">
        <v>152</v>
      </c>
      <c r="Y111" s="156" t="s">
        <v>125</v>
      </c>
      <c r="Z111" s="146"/>
      <c r="AA111" s="146"/>
      <c r="AB111" s="146"/>
      <c r="AC111" s="146"/>
      <c r="AD111" s="146"/>
      <c r="AE111" s="146"/>
      <c r="AF111" s="146"/>
      <c r="AG111" s="146" t="s">
        <v>153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5">
      <c r="A112" s="162" t="s">
        <v>118</v>
      </c>
      <c r="B112" s="163" t="s">
        <v>87</v>
      </c>
      <c r="C112" s="183" t="s">
        <v>88</v>
      </c>
      <c r="D112" s="164"/>
      <c r="E112" s="165"/>
      <c r="F112" s="166"/>
      <c r="G112" s="166">
        <f>SUMIF(AG113:AG118,"&lt;&gt;NOR",G113:G118)</f>
        <v>0</v>
      </c>
      <c r="H112" s="166"/>
      <c r="I112" s="166">
        <f>SUM(I113:I118)</f>
        <v>0</v>
      </c>
      <c r="J112" s="166"/>
      <c r="K112" s="166">
        <f>SUM(K113:K118)</f>
        <v>0</v>
      </c>
      <c r="L112" s="166"/>
      <c r="M112" s="166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6"/>
      <c r="S112" s="166"/>
      <c r="T112" s="167"/>
      <c r="U112" s="161"/>
      <c r="V112" s="161">
        <f>SUM(V113:V118)</f>
        <v>3.14</v>
      </c>
      <c r="W112" s="161"/>
      <c r="X112" s="161"/>
      <c r="Y112" s="161"/>
      <c r="AG112" t="s">
        <v>119</v>
      </c>
    </row>
    <row r="113" spans="1:60" outlineLevel="1" x14ac:dyDescent="0.25">
      <c r="A113" s="176">
        <v>57</v>
      </c>
      <c r="B113" s="177" t="s">
        <v>268</v>
      </c>
      <c r="C113" s="184" t="s">
        <v>269</v>
      </c>
      <c r="D113" s="178" t="s">
        <v>171</v>
      </c>
      <c r="E113" s="179">
        <v>0.67747999999999997</v>
      </c>
      <c r="F113" s="180"/>
      <c r="G113" s="181">
        <f t="shared" ref="G113:G118" si="14">ROUND(E113*F113,2)</f>
        <v>0</v>
      </c>
      <c r="H113" s="180"/>
      <c r="I113" s="181">
        <f t="shared" ref="I113:I118" si="15">ROUND(E113*H113,2)</f>
        <v>0</v>
      </c>
      <c r="J113" s="180"/>
      <c r="K113" s="181">
        <f t="shared" ref="K113:K118" si="16">ROUND(E113*J113,2)</f>
        <v>0</v>
      </c>
      <c r="L113" s="181">
        <v>21</v>
      </c>
      <c r="M113" s="181">
        <f t="shared" ref="M113:M118" si="17">G113*(1+L113/100)</f>
        <v>0</v>
      </c>
      <c r="N113" s="179">
        <v>0</v>
      </c>
      <c r="O113" s="179">
        <f t="shared" ref="O113:O118" si="18">ROUND(E113*N113,2)</f>
        <v>0</v>
      </c>
      <c r="P113" s="179">
        <v>0</v>
      </c>
      <c r="Q113" s="179">
        <f t="shared" ref="Q113:Q118" si="19">ROUND(E113*P113,2)</f>
        <v>0</v>
      </c>
      <c r="R113" s="181"/>
      <c r="S113" s="181" t="s">
        <v>123</v>
      </c>
      <c r="T113" s="182" t="s">
        <v>123</v>
      </c>
      <c r="U113" s="156">
        <v>2.0670000000000002</v>
      </c>
      <c r="V113" s="156">
        <f t="shared" ref="V113:V118" si="20">ROUND(E113*U113,2)</f>
        <v>1.4</v>
      </c>
      <c r="W113" s="156"/>
      <c r="X113" s="156" t="s">
        <v>270</v>
      </c>
      <c r="Y113" s="156" t="s">
        <v>125</v>
      </c>
      <c r="Z113" s="146"/>
      <c r="AA113" s="146"/>
      <c r="AB113" s="146"/>
      <c r="AC113" s="146"/>
      <c r="AD113" s="146"/>
      <c r="AE113" s="146"/>
      <c r="AF113" s="146"/>
      <c r="AG113" s="146" t="s">
        <v>271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76">
        <v>58</v>
      </c>
      <c r="B114" s="177" t="s">
        <v>272</v>
      </c>
      <c r="C114" s="184" t="s">
        <v>273</v>
      </c>
      <c r="D114" s="178" t="s">
        <v>171</v>
      </c>
      <c r="E114" s="179">
        <v>0.67747999999999997</v>
      </c>
      <c r="F114" s="180"/>
      <c r="G114" s="181">
        <f t="shared" si="14"/>
        <v>0</v>
      </c>
      <c r="H114" s="180"/>
      <c r="I114" s="181">
        <f t="shared" si="15"/>
        <v>0</v>
      </c>
      <c r="J114" s="180"/>
      <c r="K114" s="181">
        <f t="shared" si="16"/>
        <v>0</v>
      </c>
      <c r="L114" s="181">
        <v>21</v>
      </c>
      <c r="M114" s="181">
        <f t="shared" si="17"/>
        <v>0</v>
      </c>
      <c r="N114" s="179">
        <v>0</v>
      </c>
      <c r="O114" s="179">
        <f t="shared" si="18"/>
        <v>0</v>
      </c>
      <c r="P114" s="179">
        <v>0</v>
      </c>
      <c r="Q114" s="179">
        <f t="shared" si="19"/>
        <v>0</v>
      </c>
      <c r="R114" s="181"/>
      <c r="S114" s="181" t="s">
        <v>123</v>
      </c>
      <c r="T114" s="182" t="s">
        <v>123</v>
      </c>
      <c r="U114" s="156">
        <v>1.1399999999999999</v>
      </c>
      <c r="V114" s="156">
        <f t="shared" si="20"/>
        <v>0.77</v>
      </c>
      <c r="W114" s="156"/>
      <c r="X114" s="156" t="s">
        <v>270</v>
      </c>
      <c r="Y114" s="156" t="s">
        <v>125</v>
      </c>
      <c r="Z114" s="146"/>
      <c r="AA114" s="146"/>
      <c r="AB114" s="146"/>
      <c r="AC114" s="146"/>
      <c r="AD114" s="146"/>
      <c r="AE114" s="146"/>
      <c r="AF114" s="146"/>
      <c r="AG114" s="146" t="s">
        <v>271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5">
      <c r="A115" s="176">
        <v>59</v>
      </c>
      <c r="B115" s="177" t="s">
        <v>274</v>
      </c>
      <c r="C115" s="184" t="s">
        <v>275</v>
      </c>
      <c r="D115" s="178" t="s">
        <v>171</v>
      </c>
      <c r="E115" s="179">
        <v>0.67747999999999997</v>
      </c>
      <c r="F115" s="180"/>
      <c r="G115" s="181">
        <f t="shared" si="14"/>
        <v>0</v>
      </c>
      <c r="H115" s="180"/>
      <c r="I115" s="181">
        <f t="shared" si="15"/>
        <v>0</v>
      </c>
      <c r="J115" s="180"/>
      <c r="K115" s="181">
        <f t="shared" si="16"/>
        <v>0</v>
      </c>
      <c r="L115" s="181">
        <v>21</v>
      </c>
      <c r="M115" s="181">
        <f t="shared" si="17"/>
        <v>0</v>
      </c>
      <c r="N115" s="179">
        <v>0</v>
      </c>
      <c r="O115" s="179">
        <f t="shared" si="18"/>
        <v>0</v>
      </c>
      <c r="P115" s="179">
        <v>0</v>
      </c>
      <c r="Q115" s="179">
        <f t="shared" si="19"/>
        <v>0</v>
      </c>
      <c r="R115" s="181"/>
      <c r="S115" s="181" t="s">
        <v>123</v>
      </c>
      <c r="T115" s="182" t="s">
        <v>123</v>
      </c>
      <c r="U115" s="156">
        <v>0.49</v>
      </c>
      <c r="V115" s="156">
        <f t="shared" si="20"/>
        <v>0.33</v>
      </c>
      <c r="W115" s="156"/>
      <c r="X115" s="156" t="s">
        <v>270</v>
      </c>
      <c r="Y115" s="156" t="s">
        <v>125</v>
      </c>
      <c r="Z115" s="146"/>
      <c r="AA115" s="146"/>
      <c r="AB115" s="146"/>
      <c r="AC115" s="146"/>
      <c r="AD115" s="146"/>
      <c r="AE115" s="146"/>
      <c r="AF115" s="146"/>
      <c r="AG115" s="146" t="s">
        <v>271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5">
      <c r="A116" s="176">
        <v>60</v>
      </c>
      <c r="B116" s="177" t="s">
        <v>276</v>
      </c>
      <c r="C116" s="184" t="s">
        <v>277</v>
      </c>
      <c r="D116" s="178" t="s">
        <v>171</v>
      </c>
      <c r="E116" s="179">
        <v>6.7747799999999998</v>
      </c>
      <c r="F116" s="180"/>
      <c r="G116" s="181">
        <f t="shared" si="14"/>
        <v>0</v>
      </c>
      <c r="H116" s="180"/>
      <c r="I116" s="181">
        <f t="shared" si="15"/>
        <v>0</v>
      </c>
      <c r="J116" s="180"/>
      <c r="K116" s="181">
        <f t="shared" si="16"/>
        <v>0</v>
      </c>
      <c r="L116" s="181">
        <v>21</v>
      </c>
      <c r="M116" s="181">
        <f t="shared" si="17"/>
        <v>0</v>
      </c>
      <c r="N116" s="179">
        <v>0</v>
      </c>
      <c r="O116" s="179">
        <f t="shared" si="18"/>
        <v>0</v>
      </c>
      <c r="P116" s="179">
        <v>0</v>
      </c>
      <c r="Q116" s="179">
        <f t="shared" si="19"/>
        <v>0</v>
      </c>
      <c r="R116" s="181"/>
      <c r="S116" s="181" t="s">
        <v>123</v>
      </c>
      <c r="T116" s="182" t="s">
        <v>123</v>
      </c>
      <c r="U116" s="156">
        <v>0</v>
      </c>
      <c r="V116" s="156">
        <f t="shared" si="20"/>
        <v>0</v>
      </c>
      <c r="W116" s="156"/>
      <c r="X116" s="156" t="s">
        <v>270</v>
      </c>
      <c r="Y116" s="156" t="s">
        <v>125</v>
      </c>
      <c r="Z116" s="146"/>
      <c r="AA116" s="146"/>
      <c r="AB116" s="146"/>
      <c r="AC116" s="146"/>
      <c r="AD116" s="146"/>
      <c r="AE116" s="146"/>
      <c r="AF116" s="146"/>
      <c r="AG116" s="146" t="s">
        <v>271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5">
      <c r="A117" s="176">
        <v>61</v>
      </c>
      <c r="B117" s="177" t="s">
        <v>278</v>
      </c>
      <c r="C117" s="184" t="s">
        <v>279</v>
      </c>
      <c r="D117" s="178" t="s">
        <v>171</v>
      </c>
      <c r="E117" s="179">
        <v>0.67747999999999997</v>
      </c>
      <c r="F117" s="180"/>
      <c r="G117" s="181">
        <f t="shared" si="14"/>
        <v>0</v>
      </c>
      <c r="H117" s="180"/>
      <c r="I117" s="181">
        <f t="shared" si="15"/>
        <v>0</v>
      </c>
      <c r="J117" s="180"/>
      <c r="K117" s="181">
        <f t="shared" si="16"/>
        <v>0</v>
      </c>
      <c r="L117" s="181">
        <v>21</v>
      </c>
      <c r="M117" s="181">
        <f t="shared" si="17"/>
        <v>0</v>
      </c>
      <c r="N117" s="179">
        <v>0</v>
      </c>
      <c r="O117" s="179">
        <f t="shared" si="18"/>
        <v>0</v>
      </c>
      <c r="P117" s="179">
        <v>0</v>
      </c>
      <c r="Q117" s="179">
        <f t="shared" si="19"/>
        <v>0</v>
      </c>
      <c r="R117" s="181"/>
      <c r="S117" s="181" t="s">
        <v>123</v>
      </c>
      <c r="T117" s="182" t="s">
        <v>123</v>
      </c>
      <c r="U117" s="156">
        <v>0.94199999999999995</v>
      </c>
      <c r="V117" s="156">
        <f t="shared" si="20"/>
        <v>0.64</v>
      </c>
      <c r="W117" s="156"/>
      <c r="X117" s="156" t="s">
        <v>270</v>
      </c>
      <c r="Y117" s="156" t="s">
        <v>125</v>
      </c>
      <c r="Z117" s="146"/>
      <c r="AA117" s="146"/>
      <c r="AB117" s="146"/>
      <c r="AC117" s="146"/>
      <c r="AD117" s="146"/>
      <c r="AE117" s="146"/>
      <c r="AF117" s="146"/>
      <c r="AG117" s="146" t="s">
        <v>271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0.399999999999999" outlineLevel="1" x14ac:dyDescent="0.25">
      <c r="A118" s="169">
        <v>62</v>
      </c>
      <c r="B118" s="170" t="s">
        <v>280</v>
      </c>
      <c r="C118" s="185" t="s">
        <v>281</v>
      </c>
      <c r="D118" s="171" t="s">
        <v>171</v>
      </c>
      <c r="E118" s="172">
        <v>0.67747999999999997</v>
      </c>
      <c r="F118" s="173"/>
      <c r="G118" s="174">
        <f t="shared" si="14"/>
        <v>0</v>
      </c>
      <c r="H118" s="173"/>
      <c r="I118" s="174">
        <f t="shared" si="15"/>
        <v>0</v>
      </c>
      <c r="J118" s="173"/>
      <c r="K118" s="174">
        <f t="shared" si="16"/>
        <v>0</v>
      </c>
      <c r="L118" s="174">
        <v>21</v>
      </c>
      <c r="M118" s="174">
        <f t="shared" si="17"/>
        <v>0</v>
      </c>
      <c r="N118" s="172">
        <v>0</v>
      </c>
      <c r="O118" s="172">
        <f t="shared" si="18"/>
        <v>0</v>
      </c>
      <c r="P118" s="172">
        <v>0</v>
      </c>
      <c r="Q118" s="172">
        <f t="shared" si="19"/>
        <v>0</v>
      </c>
      <c r="R118" s="174"/>
      <c r="S118" s="174" t="s">
        <v>123</v>
      </c>
      <c r="T118" s="175" t="s">
        <v>211</v>
      </c>
      <c r="U118" s="156">
        <v>0</v>
      </c>
      <c r="V118" s="156">
        <f t="shared" si="20"/>
        <v>0</v>
      </c>
      <c r="W118" s="156"/>
      <c r="X118" s="156" t="s">
        <v>270</v>
      </c>
      <c r="Y118" s="156" t="s">
        <v>125</v>
      </c>
      <c r="Z118" s="146"/>
      <c r="AA118" s="146"/>
      <c r="AB118" s="146"/>
      <c r="AC118" s="146"/>
      <c r="AD118" s="146"/>
      <c r="AE118" s="146"/>
      <c r="AF118" s="146"/>
      <c r="AG118" s="146" t="s">
        <v>271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x14ac:dyDescent="0.25">
      <c r="A119" s="3"/>
      <c r="B119" s="4"/>
      <c r="C119" s="188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v>12</v>
      </c>
      <c r="AF119">
        <v>21</v>
      </c>
      <c r="AG119" t="s">
        <v>104</v>
      </c>
    </row>
    <row r="120" spans="1:60" x14ac:dyDescent="0.25">
      <c r="A120" s="149"/>
      <c r="B120" s="150" t="s">
        <v>31</v>
      </c>
      <c r="C120" s="189"/>
      <c r="D120" s="151"/>
      <c r="E120" s="152"/>
      <c r="F120" s="152"/>
      <c r="G120" s="168">
        <f>G8+G11+G23+G25+G28+G30+G32+G42+G44+G52+G55+G73+G112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f>SUMIF(L7:L118,AE119,G7:G118)</f>
        <v>0</v>
      </c>
      <c r="AF120">
        <f>SUMIF(L7:L118,AF119,G7:G118)</f>
        <v>0</v>
      </c>
      <c r="AG120" t="s">
        <v>282</v>
      </c>
    </row>
    <row r="121" spans="1:60" x14ac:dyDescent="0.25">
      <c r="A121" s="3"/>
      <c r="B121" s="4"/>
      <c r="C121" s="188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3"/>
      <c r="B122" s="4"/>
      <c r="C122" s="18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53" t="s">
        <v>283</v>
      </c>
      <c r="B123" s="253"/>
      <c r="C123" s="25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55"/>
      <c r="B124" s="256"/>
      <c r="C124" s="257"/>
      <c r="D124" s="256"/>
      <c r="E124" s="256"/>
      <c r="F124" s="256"/>
      <c r="G124" s="25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284</v>
      </c>
    </row>
    <row r="125" spans="1:60" x14ac:dyDescent="0.25">
      <c r="A125" s="259"/>
      <c r="B125" s="260"/>
      <c r="C125" s="261"/>
      <c r="D125" s="260"/>
      <c r="E125" s="260"/>
      <c r="F125" s="260"/>
      <c r="G125" s="26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59"/>
      <c r="B126" s="260"/>
      <c r="C126" s="261"/>
      <c r="D126" s="260"/>
      <c r="E126" s="260"/>
      <c r="F126" s="260"/>
      <c r="G126" s="26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59"/>
      <c r="B127" s="260"/>
      <c r="C127" s="261"/>
      <c r="D127" s="260"/>
      <c r="E127" s="260"/>
      <c r="F127" s="260"/>
      <c r="G127" s="26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63"/>
      <c r="B128" s="264"/>
      <c r="C128" s="265"/>
      <c r="D128" s="264"/>
      <c r="E128" s="264"/>
      <c r="F128" s="264"/>
      <c r="G128" s="26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3"/>
      <c r="B129" s="4"/>
      <c r="C129" s="18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C130" s="190"/>
      <c r="D130" s="10"/>
      <c r="AG130" t="s">
        <v>285</v>
      </c>
    </row>
    <row r="131" spans="1:33" x14ac:dyDescent="0.25">
      <c r="D131" s="10"/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24:G128"/>
    <mergeCell ref="C54:G54"/>
    <mergeCell ref="A1:G1"/>
    <mergeCell ref="C2:G2"/>
    <mergeCell ref="C3:G3"/>
    <mergeCell ref="C4:G4"/>
    <mergeCell ref="A123:C1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13B1-6CFA-4146-89B4-A4B8682AB0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20" customWidth="1"/>
    <col min="3" max="3" width="38.33203125" style="12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7</v>
      </c>
      <c r="B1" s="246"/>
      <c r="C1" s="246"/>
      <c r="D1" s="246"/>
      <c r="E1" s="246"/>
      <c r="F1" s="246"/>
      <c r="G1" s="246"/>
      <c r="AG1" t="s">
        <v>92</v>
      </c>
    </row>
    <row r="2" spans="1:60" ht="25.05" customHeight="1" x14ac:dyDescent="0.25">
      <c r="A2" s="50" t="s">
        <v>8</v>
      </c>
      <c r="B2" s="49" t="s">
        <v>41</v>
      </c>
      <c r="C2" s="247" t="s">
        <v>42</v>
      </c>
      <c r="D2" s="248"/>
      <c r="E2" s="248"/>
      <c r="F2" s="248"/>
      <c r="G2" s="249"/>
      <c r="AG2" t="s">
        <v>93</v>
      </c>
    </row>
    <row r="3" spans="1:60" ht="25.05" customHeight="1" x14ac:dyDescent="0.25">
      <c r="A3" s="50" t="s">
        <v>9</v>
      </c>
      <c r="B3" s="49" t="s">
        <v>47</v>
      </c>
      <c r="C3" s="247" t="s">
        <v>48</v>
      </c>
      <c r="D3" s="248"/>
      <c r="E3" s="248"/>
      <c r="F3" s="248"/>
      <c r="G3" s="249"/>
      <c r="AC3" s="120" t="s">
        <v>93</v>
      </c>
      <c r="AG3" t="s">
        <v>94</v>
      </c>
    </row>
    <row r="4" spans="1:60" ht="25.05" customHeight="1" x14ac:dyDescent="0.25">
      <c r="A4" s="139" t="s">
        <v>10</v>
      </c>
      <c r="B4" s="140" t="s">
        <v>41</v>
      </c>
      <c r="C4" s="250" t="s">
        <v>46</v>
      </c>
      <c r="D4" s="251"/>
      <c r="E4" s="251"/>
      <c r="F4" s="251"/>
      <c r="G4" s="252"/>
      <c r="AG4" t="s">
        <v>95</v>
      </c>
    </row>
    <row r="5" spans="1:60" x14ac:dyDescent="0.25">
      <c r="D5" s="10"/>
    </row>
    <row r="6" spans="1:60" ht="39.6" x14ac:dyDescent="0.25">
      <c r="A6" s="142" t="s">
        <v>96</v>
      </c>
      <c r="B6" s="144" t="s">
        <v>97</v>
      </c>
      <c r="C6" s="144" t="s">
        <v>98</v>
      </c>
      <c r="D6" s="143" t="s">
        <v>99</v>
      </c>
      <c r="E6" s="142" t="s">
        <v>100</v>
      </c>
      <c r="F6" s="141" t="s">
        <v>101</v>
      </c>
      <c r="G6" s="142" t="s">
        <v>31</v>
      </c>
      <c r="H6" s="145" t="s">
        <v>32</v>
      </c>
      <c r="I6" s="145" t="s">
        <v>102</v>
      </c>
      <c r="J6" s="145" t="s">
        <v>33</v>
      </c>
      <c r="K6" s="145" t="s">
        <v>103</v>
      </c>
      <c r="L6" s="145" t="s">
        <v>104</v>
      </c>
      <c r="M6" s="145" t="s">
        <v>105</v>
      </c>
      <c r="N6" s="145" t="s">
        <v>106</v>
      </c>
      <c r="O6" s="145" t="s">
        <v>107</v>
      </c>
      <c r="P6" s="145" t="s">
        <v>108</v>
      </c>
      <c r="Q6" s="145" t="s">
        <v>109</v>
      </c>
      <c r="R6" s="145" t="s">
        <v>110</v>
      </c>
      <c r="S6" s="145" t="s">
        <v>111</v>
      </c>
      <c r="T6" s="145" t="s">
        <v>112</v>
      </c>
      <c r="U6" s="145" t="s">
        <v>113</v>
      </c>
      <c r="V6" s="145" t="s">
        <v>114</v>
      </c>
      <c r="W6" s="145" t="s">
        <v>115</v>
      </c>
      <c r="X6" s="145" t="s">
        <v>116</v>
      </c>
      <c r="Y6" s="145" t="s">
        <v>117</v>
      </c>
    </row>
    <row r="7" spans="1:60" hidden="1" x14ac:dyDescent="0.25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5">
      <c r="A8" s="162" t="s">
        <v>118</v>
      </c>
      <c r="B8" s="163" t="s">
        <v>53</v>
      </c>
      <c r="C8" s="183" t="s">
        <v>54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5"/>
      <c r="O8" s="165">
        <f>SUM(O9:O14)</f>
        <v>0.8</v>
      </c>
      <c r="P8" s="165"/>
      <c r="Q8" s="165">
        <f>SUM(Q9:Q14)</f>
        <v>0</v>
      </c>
      <c r="R8" s="166"/>
      <c r="S8" s="166"/>
      <c r="T8" s="167"/>
      <c r="U8" s="161"/>
      <c r="V8" s="161">
        <f>SUM(V9:V14)</f>
        <v>4.51</v>
      </c>
      <c r="W8" s="161"/>
      <c r="X8" s="161"/>
      <c r="Y8" s="161"/>
      <c r="AG8" t="s">
        <v>119</v>
      </c>
    </row>
    <row r="9" spans="1:60" outlineLevel="1" x14ac:dyDescent="0.25">
      <c r="A9" s="176">
        <v>1</v>
      </c>
      <c r="B9" s="177" t="s">
        <v>286</v>
      </c>
      <c r="C9" s="184" t="s">
        <v>287</v>
      </c>
      <c r="D9" s="178" t="s">
        <v>148</v>
      </c>
      <c r="E9" s="179">
        <v>3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2.827E-2</v>
      </c>
      <c r="O9" s="179">
        <f>ROUND(E9*N9,2)</f>
        <v>0.08</v>
      </c>
      <c r="P9" s="179">
        <v>0</v>
      </c>
      <c r="Q9" s="179">
        <f>ROUND(E9*P9,2)</f>
        <v>0</v>
      </c>
      <c r="R9" s="181"/>
      <c r="S9" s="181" t="s">
        <v>123</v>
      </c>
      <c r="T9" s="182" t="s">
        <v>123</v>
      </c>
      <c r="U9" s="156">
        <v>0.61799999999999999</v>
      </c>
      <c r="V9" s="156">
        <f>ROUND(E9*U9,2)</f>
        <v>1.85</v>
      </c>
      <c r="W9" s="156"/>
      <c r="X9" s="156" t="s">
        <v>124</v>
      </c>
      <c r="Y9" s="156" t="s">
        <v>125</v>
      </c>
      <c r="Z9" s="146"/>
      <c r="AA9" s="146"/>
      <c r="AB9" s="146"/>
      <c r="AC9" s="146"/>
      <c r="AD9" s="146"/>
      <c r="AE9" s="146"/>
      <c r="AF9" s="146"/>
      <c r="AG9" s="146" t="s">
        <v>126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5">
      <c r="A10" s="169">
        <v>2</v>
      </c>
      <c r="B10" s="170" t="s">
        <v>288</v>
      </c>
      <c r="C10" s="185" t="s">
        <v>289</v>
      </c>
      <c r="D10" s="171" t="s">
        <v>122</v>
      </c>
      <c r="E10" s="172">
        <v>1.1779999999999999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2">
        <v>0.27929999999999999</v>
      </c>
      <c r="O10" s="172">
        <f>ROUND(E10*N10,2)</f>
        <v>0.33</v>
      </c>
      <c r="P10" s="172">
        <v>0</v>
      </c>
      <c r="Q10" s="172">
        <f>ROUND(E10*P10,2)</f>
        <v>0</v>
      </c>
      <c r="R10" s="174"/>
      <c r="S10" s="174" t="s">
        <v>123</v>
      </c>
      <c r="T10" s="175" t="s">
        <v>123</v>
      </c>
      <c r="U10" s="156">
        <v>1.0209999999999999</v>
      </c>
      <c r="V10" s="156">
        <f>ROUND(E10*U10,2)</f>
        <v>1.2</v>
      </c>
      <c r="W10" s="156"/>
      <c r="X10" s="156" t="s">
        <v>124</v>
      </c>
      <c r="Y10" s="156" t="s">
        <v>125</v>
      </c>
      <c r="Z10" s="146"/>
      <c r="AA10" s="146"/>
      <c r="AB10" s="146"/>
      <c r="AC10" s="146"/>
      <c r="AD10" s="146"/>
      <c r="AE10" s="146"/>
      <c r="AF10" s="146"/>
      <c r="AG10" s="146" t="s">
        <v>126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2" x14ac:dyDescent="0.25">
      <c r="A11" s="153"/>
      <c r="B11" s="154"/>
      <c r="C11" s="186" t="s">
        <v>290</v>
      </c>
      <c r="D11" s="157"/>
      <c r="E11" s="158">
        <v>1.1779999999999999</v>
      </c>
      <c r="F11" s="156"/>
      <c r="G11" s="156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133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5">
      <c r="A12" s="169">
        <v>3</v>
      </c>
      <c r="B12" s="170" t="s">
        <v>291</v>
      </c>
      <c r="C12" s="185" t="s">
        <v>292</v>
      </c>
      <c r="D12" s="171" t="s">
        <v>122</v>
      </c>
      <c r="E12" s="172">
        <v>1.204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0.18104000000000001</v>
      </c>
      <c r="O12" s="172">
        <f>ROUND(E12*N12,2)</f>
        <v>0.22</v>
      </c>
      <c r="P12" s="172">
        <v>0</v>
      </c>
      <c r="Q12" s="172">
        <f>ROUND(E12*P12,2)</f>
        <v>0</v>
      </c>
      <c r="R12" s="174"/>
      <c r="S12" s="174" t="s">
        <v>123</v>
      </c>
      <c r="T12" s="175" t="s">
        <v>123</v>
      </c>
      <c r="U12" s="156">
        <v>1.21</v>
      </c>
      <c r="V12" s="156">
        <f>ROUND(E12*U12,2)</f>
        <v>1.46</v>
      </c>
      <c r="W12" s="156"/>
      <c r="X12" s="156" t="s">
        <v>124</v>
      </c>
      <c r="Y12" s="156" t="s">
        <v>125</v>
      </c>
      <c r="Z12" s="146"/>
      <c r="AA12" s="146"/>
      <c r="AB12" s="146"/>
      <c r="AC12" s="146"/>
      <c r="AD12" s="146"/>
      <c r="AE12" s="146"/>
      <c r="AF12" s="146"/>
      <c r="AG12" s="146" t="s">
        <v>126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2" x14ac:dyDescent="0.25">
      <c r="A13" s="153"/>
      <c r="B13" s="154"/>
      <c r="C13" s="186" t="s">
        <v>293</v>
      </c>
      <c r="D13" s="157"/>
      <c r="E13" s="158">
        <v>1.204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133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0.399999999999999" outlineLevel="1" x14ac:dyDescent="0.25">
      <c r="A14" s="176">
        <v>4</v>
      </c>
      <c r="B14" s="177" t="s">
        <v>294</v>
      </c>
      <c r="C14" s="184" t="s">
        <v>295</v>
      </c>
      <c r="D14" s="178" t="s">
        <v>148</v>
      </c>
      <c r="E14" s="179">
        <v>3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5.5E-2</v>
      </c>
      <c r="O14" s="179">
        <f>ROUND(E14*N14,2)</f>
        <v>0.17</v>
      </c>
      <c r="P14" s="179">
        <v>0</v>
      </c>
      <c r="Q14" s="179">
        <f>ROUND(E14*P14,2)</f>
        <v>0</v>
      </c>
      <c r="R14" s="181" t="s">
        <v>151</v>
      </c>
      <c r="S14" s="181" t="s">
        <v>123</v>
      </c>
      <c r="T14" s="182" t="s">
        <v>123</v>
      </c>
      <c r="U14" s="156">
        <v>0</v>
      </c>
      <c r="V14" s="156">
        <f>ROUND(E14*U14,2)</f>
        <v>0</v>
      </c>
      <c r="W14" s="156"/>
      <c r="X14" s="156" t="s">
        <v>152</v>
      </c>
      <c r="Y14" s="156" t="s">
        <v>125</v>
      </c>
      <c r="Z14" s="146"/>
      <c r="AA14" s="146"/>
      <c r="AB14" s="146"/>
      <c r="AC14" s="146"/>
      <c r="AD14" s="146"/>
      <c r="AE14" s="146"/>
      <c r="AF14" s="146"/>
      <c r="AG14" s="146" t="s">
        <v>153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5">
      <c r="A15" s="162" t="s">
        <v>118</v>
      </c>
      <c r="B15" s="163" t="s">
        <v>57</v>
      </c>
      <c r="C15" s="183" t="s">
        <v>58</v>
      </c>
      <c r="D15" s="164"/>
      <c r="E15" s="165"/>
      <c r="F15" s="166"/>
      <c r="G15" s="166">
        <f>SUMIF(AG16:AG35,"&lt;&gt;NOR",G16:G35)</f>
        <v>0</v>
      </c>
      <c r="H15" s="166"/>
      <c r="I15" s="166">
        <f>SUM(I16:I35)</f>
        <v>0</v>
      </c>
      <c r="J15" s="166"/>
      <c r="K15" s="166">
        <f>SUM(K16:K35)</f>
        <v>0</v>
      </c>
      <c r="L15" s="166"/>
      <c r="M15" s="166">
        <f>SUM(M16:M35)</f>
        <v>0</v>
      </c>
      <c r="N15" s="165"/>
      <c r="O15" s="165">
        <f>SUM(O16:O35)</f>
        <v>2.8100000000000005</v>
      </c>
      <c r="P15" s="165"/>
      <c r="Q15" s="165">
        <f>SUM(Q16:Q35)</f>
        <v>0</v>
      </c>
      <c r="R15" s="166"/>
      <c r="S15" s="166"/>
      <c r="T15" s="167"/>
      <c r="U15" s="161"/>
      <c r="V15" s="161">
        <f>SUM(V16:V35)</f>
        <v>96.4</v>
      </c>
      <c r="W15" s="161"/>
      <c r="X15" s="161"/>
      <c r="Y15" s="161"/>
      <c r="AG15" t="s">
        <v>119</v>
      </c>
    </row>
    <row r="16" spans="1:60" outlineLevel="1" x14ac:dyDescent="0.25">
      <c r="A16" s="169">
        <v>5</v>
      </c>
      <c r="B16" s="170" t="s">
        <v>296</v>
      </c>
      <c r="C16" s="185" t="s">
        <v>297</v>
      </c>
      <c r="D16" s="171" t="s">
        <v>122</v>
      </c>
      <c r="E16" s="172">
        <v>111.7424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72">
        <v>2.9999999999999997E-4</v>
      </c>
      <c r="O16" s="172">
        <f>ROUND(E16*N16,2)</f>
        <v>0.03</v>
      </c>
      <c r="P16" s="172">
        <v>0</v>
      </c>
      <c r="Q16" s="172">
        <f>ROUND(E16*P16,2)</f>
        <v>0</v>
      </c>
      <c r="R16" s="174"/>
      <c r="S16" s="174" t="s">
        <v>123</v>
      </c>
      <c r="T16" s="175" t="s">
        <v>123</v>
      </c>
      <c r="U16" s="156">
        <v>7.0000000000000007E-2</v>
      </c>
      <c r="V16" s="156">
        <f>ROUND(E16*U16,2)</f>
        <v>7.82</v>
      </c>
      <c r="W16" s="156"/>
      <c r="X16" s="156" t="s">
        <v>124</v>
      </c>
      <c r="Y16" s="156" t="s">
        <v>125</v>
      </c>
      <c r="Z16" s="146"/>
      <c r="AA16" s="146"/>
      <c r="AB16" s="146"/>
      <c r="AC16" s="146"/>
      <c r="AD16" s="146"/>
      <c r="AE16" s="146"/>
      <c r="AF16" s="146"/>
      <c r="AG16" s="146" t="s">
        <v>126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5">
      <c r="A17" s="153"/>
      <c r="B17" s="154"/>
      <c r="C17" s="186" t="s">
        <v>298</v>
      </c>
      <c r="D17" s="157"/>
      <c r="E17" s="158">
        <v>119.5324</v>
      </c>
      <c r="F17" s="156"/>
      <c r="G17" s="156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133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3" x14ac:dyDescent="0.25">
      <c r="A18" s="153"/>
      <c r="B18" s="154"/>
      <c r="C18" s="186" t="s">
        <v>299</v>
      </c>
      <c r="D18" s="157"/>
      <c r="E18" s="158">
        <v>-7.79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133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5">
      <c r="A19" s="169">
        <v>6</v>
      </c>
      <c r="B19" s="170" t="s">
        <v>300</v>
      </c>
      <c r="C19" s="185" t="s">
        <v>301</v>
      </c>
      <c r="D19" s="171" t="s">
        <v>122</v>
      </c>
      <c r="E19" s="172">
        <v>18.082000000000001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21</v>
      </c>
      <c r="M19" s="174">
        <f>G19*(1+L19/100)</f>
        <v>0</v>
      </c>
      <c r="N19" s="172">
        <v>4.0000000000000003E-5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123</v>
      </c>
      <c r="T19" s="175" t="s">
        <v>123</v>
      </c>
      <c r="U19" s="156">
        <v>7.8E-2</v>
      </c>
      <c r="V19" s="156">
        <f>ROUND(E19*U19,2)</f>
        <v>1.41</v>
      </c>
      <c r="W19" s="156"/>
      <c r="X19" s="156" t="s">
        <v>124</v>
      </c>
      <c r="Y19" s="156" t="s">
        <v>125</v>
      </c>
      <c r="Z19" s="146"/>
      <c r="AA19" s="146"/>
      <c r="AB19" s="146"/>
      <c r="AC19" s="146"/>
      <c r="AD19" s="146"/>
      <c r="AE19" s="146"/>
      <c r="AF19" s="146"/>
      <c r="AG19" s="146" t="s">
        <v>126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5">
      <c r="A20" s="153"/>
      <c r="B20" s="154"/>
      <c r="C20" s="186" t="s">
        <v>302</v>
      </c>
      <c r="D20" s="157"/>
      <c r="E20" s="158">
        <v>8.8919999999999995</v>
      </c>
      <c r="F20" s="156"/>
      <c r="G20" s="156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133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3" x14ac:dyDescent="0.25">
      <c r="A21" s="153"/>
      <c r="B21" s="154"/>
      <c r="C21" s="186" t="s">
        <v>303</v>
      </c>
      <c r="D21" s="157"/>
      <c r="E21" s="158">
        <v>7.79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133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5">
      <c r="A22" s="153"/>
      <c r="B22" s="154"/>
      <c r="C22" s="186" t="s">
        <v>304</v>
      </c>
      <c r="D22" s="157"/>
      <c r="E22" s="158">
        <v>1.4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133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0.399999999999999" outlineLevel="1" x14ac:dyDescent="0.25">
      <c r="A23" s="169">
        <v>7</v>
      </c>
      <c r="B23" s="170" t="s">
        <v>129</v>
      </c>
      <c r="C23" s="185" t="s">
        <v>130</v>
      </c>
      <c r="D23" s="171" t="s">
        <v>131</v>
      </c>
      <c r="E23" s="172">
        <v>165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72">
        <v>5.5999999999999995E-4</v>
      </c>
      <c r="O23" s="172">
        <f>ROUND(E23*N23,2)</f>
        <v>0.09</v>
      </c>
      <c r="P23" s="172">
        <v>0</v>
      </c>
      <c r="Q23" s="172">
        <f>ROUND(E23*P23,2)</f>
        <v>0</v>
      </c>
      <c r="R23" s="174"/>
      <c r="S23" s="174" t="s">
        <v>123</v>
      </c>
      <c r="T23" s="175" t="s">
        <v>123</v>
      </c>
      <c r="U23" s="156">
        <v>0.12</v>
      </c>
      <c r="V23" s="156">
        <f>ROUND(E23*U23,2)</f>
        <v>19.8</v>
      </c>
      <c r="W23" s="156"/>
      <c r="X23" s="156" t="s">
        <v>124</v>
      </c>
      <c r="Y23" s="156" t="s">
        <v>125</v>
      </c>
      <c r="Z23" s="146"/>
      <c r="AA23" s="146"/>
      <c r="AB23" s="146"/>
      <c r="AC23" s="146"/>
      <c r="AD23" s="146"/>
      <c r="AE23" s="146"/>
      <c r="AF23" s="146"/>
      <c r="AG23" s="146" t="s">
        <v>126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5">
      <c r="A24" s="153"/>
      <c r="B24" s="154"/>
      <c r="C24" s="186" t="s">
        <v>305</v>
      </c>
      <c r="D24" s="157"/>
      <c r="E24" s="158">
        <v>105</v>
      </c>
      <c r="F24" s="156"/>
      <c r="G24" s="156"/>
      <c r="H24" s="156"/>
      <c r="I24" s="156"/>
      <c r="J24" s="156"/>
      <c r="K24" s="156"/>
      <c r="L24" s="156"/>
      <c r="M24" s="156"/>
      <c r="N24" s="155"/>
      <c r="O24" s="155"/>
      <c r="P24" s="155"/>
      <c r="Q24" s="155"/>
      <c r="R24" s="156"/>
      <c r="S24" s="156"/>
      <c r="T24" s="156"/>
      <c r="U24" s="156"/>
      <c r="V24" s="156"/>
      <c r="W24" s="156"/>
      <c r="X24" s="156"/>
      <c r="Y24" s="156"/>
      <c r="Z24" s="146"/>
      <c r="AA24" s="146"/>
      <c r="AB24" s="146"/>
      <c r="AC24" s="146"/>
      <c r="AD24" s="146"/>
      <c r="AE24" s="146"/>
      <c r="AF24" s="146"/>
      <c r="AG24" s="146" t="s">
        <v>133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3" x14ac:dyDescent="0.25">
      <c r="A25" s="153"/>
      <c r="B25" s="154"/>
      <c r="C25" s="186" t="s">
        <v>306</v>
      </c>
      <c r="D25" s="157"/>
      <c r="E25" s="158">
        <v>60</v>
      </c>
      <c r="F25" s="156"/>
      <c r="G25" s="156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133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5">
      <c r="A26" s="169">
        <v>8</v>
      </c>
      <c r="B26" s="170" t="s">
        <v>307</v>
      </c>
      <c r="C26" s="185" t="s">
        <v>308</v>
      </c>
      <c r="D26" s="171" t="s">
        <v>122</v>
      </c>
      <c r="E26" s="172">
        <v>111.7424</v>
      </c>
      <c r="F26" s="173"/>
      <c r="G26" s="174">
        <f>ROUND(E26*F26,2)</f>
        <v>0</v>
      </c>
      <c r="H26" s="173"/>
      <c r="I26" s="174">
        <f>ROUND(E26*H26,2)</f>
        <v>0</v>
      </c>
      <c r="J26" s="173"/>
      <c r="K26" s="174">
        <f>ROUND(E26*J26,2)</f>
        <v>0</v>
      </c>
      <c r="L26" s="174">
        <v>21</v>
      </c>
      <c r="M26" s="174">
        <f>G26*(1+L26/100)</f>
        <v>0</v>
      </c>
      <c r="N26" s="172">
        <v>1.5810000000000001E-2</v>
      </c>
      <c r="O26" s="172">
        <f>ROUND(E26*N26,2)</f>
        <v>1.77</v>
      </c>
      <c r="P26" s="172">
        <v>0</v>
      </c>
      <c r="Q26" s="172">
        <f>ROUND(E26*P26,2)</f>
        <v>0</v>
      </c>
      <c r="R26" s="174"/>
      <c r="S26" s="174" t="s">
        <v>123</v>
      </c>
      <c r="T26" s="175" t="s">
        <v>123</v>
      </c>
      <c r="U26" s="156">
        <v>0.24845</v>
      </c>
      <c r="V26" s="156">
        <f>ROUND(E26*U26,2)</f>
        <v>27.76</v>
      </c>
      <c r="W26" s="156"/>
      <c r="X26" s="156" t="s">
        <v>124</v>
      </c>
      <c r="Y26" s="156" t="s">
        <v>125</v>
      </c>
      <c r="Z26" s="146"/>
      <c r="AA26" s="146"/>
      <c r="AB26" s="146"/>
      <c r="AC26" s="146"/>
      <c r="AD26" s="146"/>
      <c r="AE26" s="146"/>
      <c r="AF26" s="146"/>
      <c r="AG26" s="146" t="s">
        <v>126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2" x14ac:dyDescent="0.25">
      <c r="A27" s="153"/>
      <c r="B27" s="154"/>
      <c r="C27" s="267" t="s">
        <v>309</v>
      </c>
      <c r="D27" s="268"/>
      <c r="E27" s="268"/>
      <c r="F27" s="268"/>
      <c r="G27" s="268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191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2" x14ac:dyDescent="0.25">
      <c r="A28" s="153"/>
      <c r="B28" s="154"/>
      <c r="C28" s="186" t="s">
        <v>298</v>
      </c>
      <c r="D28" s="157"/>
      <c r="E28" s="158">
        <v>119.5324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133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3" x14ac:dyDescent="0.25">
      <c r="A29" s="153"/>
      <c r="B29" s="154"/>
      <c r="C29" s="186" t="s">
        <v>299</v>
      </c>
      <c r="D29" s="157"/>
      <c r="E29" s="158">
        <v>-7.79</v>
      </c>
      <c r="F29" s="156"/>
      <c r="G29" s="156"/>
      <c r="H29" s="156"/>
      <c r="I29" s="156"/>
      <c r="J29" s="156"/>
      <c r="K29" s="156"/>
      <c r="L29" s="156"/>
      <c r="M29" s="156"/>
      <c r="N29" s="155"/>
      <c r="O29" s="155"/>
      <c r="P29" s="155"/>
      <c r="Q29" s="155"/>
      <c r="R29" s="156"/>
      <c r="S29" s="156"/>
      <c r="T29" s="156"/>
      <c r="U29" s="156"/>
      <c r="V29" s="156"/>
      <c r="W29" s="156"/>
      <c r="X29" s="156"/>
      <c r="Y29" s="156"/>
      <c r="Z29" s="146"/>
      <c r="AA29" s="146"/>
      <c r="AB29" s="146"/>
      <c r="AC29" s="146"/>
      <c r="AD29" s="146"/>
      <c r="AE29" s="146"/>
      <c r="AF29" s="146"/>
      <c r="AG29" s="146" t="s">
        <v>133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5">
      <c r="A30" s="169">
        <v>9</v>
      </c>
      <c r="B30" s="170" t="s">
        <v>139</v>
      </c>
      <c r="C30" s="185" t="s">
        <v>140</v>
      </c>
      <c r="D30" s="171" t="s">
        <v>122</v>
      </c>
      <c r="E30" s="172">
        <v>3.36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72">
        <v>5.3690000000000002E-2</v>
      </c>
      <c r="O30" s="172">
        <f>ROUND(E30*N30,2)</f>
        <v>0.18</v>
      </c>
      <c r="P30" s="172">
        <v>0</v>
      </c>
      <c r="Q30" s="172">
        <f>ROUND(E30*P30,2)</f>
        <v>0</v>
      </c>
      <c r="R30" s="174"/>
      <c r="S30" s="174" t="s">
        <v>123</v>
      </c>
      <c r="T30" s="175" t="s">
        <v>123</v>
      </c>
      <c r="U30" s="156">
        <v>1.17717</v>
      </c>
      <c r="V30" s="156">
        <f>ROUND(E30*U30,2)</f>
        <v>3.96</v>
      </c>
      <c r="W30" s="156"/>
      <c r="X30" s="156" t="s">
        <v>124</v>
      </c>
      <c r="Y30" s="156" t="s">
        <v>125</v>
      </c>
      <c r="Z30" s="146"/>
      <c r="AA30" s="146"/>
      <c r="AB30" s="146"/>
      <c r="AC30" s="146"/>
      <c r="AD30" s="146"/>
      <c r="AE30" s="146"/>
      <c r="AF30" s="146"/>
      <c r="AG30" s="146" t="s">
        <v>126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5">
      <c r="A31" s="153"/>
      <c r="B31" s="154"/>
      <c r="C31" s="186" t="s">
        <v>310</v>
      </c>
      <c r="D31" s="157"/>
      <c r="E31" s="158">
        <v>2.2050000000000001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133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5">
      <c r="A32" s="153"/>
      <c r="B32" s="154"/>
      <c r="C32" s="186" t="s">
        <v>311</v>
      </c>
      <c r="D32" s="157"/>
      <c r="E32" s="158">
        <v>1.155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133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5">
      <c r="A33" s="169">
        <v>10</v>
      </c>
      <c r="B33" s="170" t="s">
        <v>142</v>
      </c>
      <c r="C33" s="185" t="s">
        <v>143</v>
      </c>
      <c r="D33" s="171" t="s">
        <v>122</v>
      </c>
      <c r="E33" s="172">
        <v>111.7424</v>
      </c>
      <c r="F33" s="173"/>
      <c r="G33" s="174">
        <f>ROUND(E33*F33,2)</f>
        <v>0</v>
      </c>
      <c r="H33" s="173"/>
      <c r="I33" s="174">
        <f>ROUND(E33*H33,2)</f>
        <v>0</v>
      </c>
      <c r="J33" s="173"/>
      <c r="K33" s="174">
        <f>ROUND(E33*J33,2)</f>
        <v>0</v>
      </c>
      <c r="L33" s="174">
        <v>21</v>
      </c>
      <c r="M33" s="174">
        <f>G33*(1+L33/100)</f>
        <v>0</v>
      </c>
      <c r="N33" s="172">
        <v>6.5799999999999999E-3</v>
      </c>
      <c r="O33" s="172">
        <f>ROUND(E33*N33,2)</f>
        <v>0.74</v>
      </c>
      <c r="P33" s="172">
        <v>0</v>
      </c>
      <c r="Q33" s="172">
        <f>ROUND(E33*P33,2)</f>
        <v>0</v>
      </c>
      <c r="R33" s="174"/>
      <c r="S33" s="174" t="s">
        <v>123</v>
      </c>
      <c r="T33" s="175" t="s">
        <v>123</v>
      </c>
      <c r="U33" s="156">
        <v>0.31900000000000001</v>
      </c>
      <c r="V33" s="156">
        <f>ROUND(E33*U33,2)</f>
        <v>35.65</v>
      </c>
      <c r="W33" s="156"/>
      <c r="X33" s="156" t="s">
        <v>124</v>
      </c>
      <c r="Y33" s="156" t="s">
        <v>125</v>
      </c>
      <c r="Z33" s="146"/>
      <c r="AA33" s="146"/>
      <c r="AB33" s="146"/>
      <c r="AC33" s="146"/>
      <c r="AD33" s="146"/>
      <c r="AE33" s="146"/>
      <c r="AF33" s="146"/>
      <c r="AG33" s="146" t="s">
        <v>126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5">
      <c r="A34" s="153"/>
      <c r="B34" s="154"/>
      <c r="C34" s="186" t="s">
        <v>298</v>
      </c>
      <c r="D34" s="157"/>
      <c r="E34" s="158">
        <v>119.5324</v>
      </c>
      <c r="F34" s="156"/>
      <c r="G34" s="156"/>
      <c r="H34" s="156"/>
      <c r="I34" s="156"/>
      <c r="J34" s="156"/>
      <c r="K34" s="156"/>
      <c r="L34" s="156"/>
      <c r="M34" s="156"/>
      <c r="N34" s="155"/>
      <c r="O34" s="155"/>
      <c r="P34" s="155"/>
      <c r="Q34" s="155"/>
      <c r="R34" s="156"/>
      <c r="S34" s="156"/>
      <c r="T34" s="156"/>
      <c r="U34" s="156"/>
      <c r="V34" s="156"/>
      <c r="W34" s="156"/>
      <c r="X34" s="156"/>
      <c r="Y34" s="156"/>
      <c r="Z34" s="146"/>
      <c r="AA34" s="146"/>
      <c r="AB34" s="146"/>
      <c r="AC34" s="146"/>
      <c r="AD34" s="146"/>
      <c r="AE34" s="146"/>
      <c r="AF34" s="146"/>
      <c r="AG34" s="146" t="s">
        <v>133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3" x14ac:dyDescent="0.25">
      <c r="A35" s="153"/>
      <c r="B35" s="154"/>
      <c r="C35" s="186" t="s">
        <v>299</v>
      </c>
      <c r="D35" s="157"/>
      <c r="E35" s="158">
        <v>-7.79</v>
      </c>
      <c r="F35" s="156"/>
      <c r="G35" s="156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133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5">
      <c r="A36" s="162" t="s">
        <v>118</v>
      </c>
      <c r="B36" s="163" t="s">
        <v>61</v>
      </c>
      <c r="C36" s="183" t="s">
        <v>62</v>
      </c>
      <c r="D36" s="164"/>
      <c r="E36" s="165"/>
      <c r="F36" s="166"/>
      <c r="G36" s="166">
        <f>SUMIF(AG37:AG38,"&lt;&gt;NOR",G37:G38)</f>
        <v>0</v>
      </c>
      <c r="H36" s="166"/>
      <c r="I36" s="166">
        <f>SUM(I37:I38)</f>
        <v>0</v>
      </c>
      <c r="J36" s="166"/>
      <c r="K36" s="166">
        <f>SUM(K37:K38)</f>
        <v>0</v>
      </c>
      <c r="L36" s="166"/>
      <c r="M36" s="166">
        <f>SUM(M37:M38)</f>
        <v>0</v>
      </c>
      <c r="N36" s="165"/>
      <c r="O36" s="165">
        <f>SUM(O37:O38)</f>
        <v>0.03</v>
      </c>
      <c r="P36" s="165"/>
      <c r="Q36" s="165">
        <f>SUM(Q37:Q38)</f>
        <v>0</v>
      </c>
      <c r="R36" s="166"/>
      <c r="S36" s="166"/>
      <c r="T36" s="167"/>
      <c r="U36" s="161"/>
      <c r="V36" s="161">
        <f>SUM(V37:V38)</f>
        <v>1.86</v>
      </c>
      <c r="W36" s="161"/>
      <c r="X36" s="161"/>
      <c r="Y36" s="161"/>
      <c r="AG36" t="s">
        <v>119</v>
      </c>
    </row>
    <row r="37" spans="1:60" ht="20.399999999999999" outlineLevel="1" x14ac:dyDescent="0.25">
      <c r="A37" s="169">
        <v>11</v>
      </c>
      <c r="B37" s="170" t="s">
        <v>312</v>
      </c>
      <c r="C37" s="185" t="s">
        <v>313</v>
      </c>
      <c r="D37" s="171" t="s">
        <v>148</v>
      </c>
      <c r="E37" s="172">
        <v>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2">
        <v>3.3869999999999997E-2</v>
      </c>
      <c r="O37" s="172">
        <f>ROUND(E37*N37,2)</f>
        <v>0.03</v>
      </c>
      <c r="P37" s="172">
        <v>0</v>
      </c>
      <c r="Q37" s="172">
        <f>ROUND(E37*P37,2)</f>
        <v>0</v>
      </c>
      <c r="R37" s="174"/>
      <c r="S37" s="174" t="s">
        <v>123</v>
      </c>
      <c r="T37" s="175" t="s">
        <v>123</v>
      </c>
      <c r="U37" s="156">
        <v>1.86</v>
      </c>
      <c r="V37" s="156">
        <f>ROUND(E37*U37,2)</f>
        <v>1.86</v>
      </c>
      <c r="W37" s="156"/>
      <c r="X37" s="156" t="s">
        <v>124</v>
      </c>
      <c r="Y37" s="156" t="s">
        <v>125</v>
      </c>
      <c r="Z37" s="146"/>
      <c r="AA37" s="146"/>
      <c r="AB37" s="146"/>
      <c r="AC37" s="146"/>
      <c r="AD37" s="146"/>
      <c r="AE37" s="146"/>
      <c r="AF37" s="146"/>
      <c r="AG37" s="146" t="s">
        <v>126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5">
      <c r="A38" s="153"/>
      <c r="B38" s="154"/>
      <c r="C38" s="186" t="s">
        <v>314</v>
      </c>
      <c r="D38" s="157"/>
      <c r="E38" s="158">
        <v>1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133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6.4" x14ac:dyDescent="0.25">
      <c r="A39" s="162" t="s">
        <v>118</v>
      </c>
      <c r="B39" s="163" t="s">
        <v>65</v>
      </c>
      <c r="C39" s="183" t="s">
        <v>66</v>
      </c>
      <c r="D39" s="164"/>
      <c r="E39" s="165"/>
      <c r="F39" s="166"/>
      <c r="G39" s="166">
        <f>SUMIF(AG40:AG40,"&lt;&gt;NOR",G40:G40)</f>
        <v>0</v>
      </c>
      <c r="H39" s="166"/>
      <c r="I39" s="166">
        <f>SUM(I40:I40)</f>
        <v>0</v>
      </c>
      <c r="J39" s="166"/>
      <c r="K39" s="166">
        <f>SUM(K40:K40)</f>
        <v>0</v>
      </c>
      <c r="L39" s="166"/>
      <c r="M39" s="166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6"/>
      <c r="S39" s="166"/>
      <c r="T39" s="167"/>
      <c r="U39" s="161"/>
      <c r="V39" s="161">
        <f>SUM(V40:V40)</f>
        <v>0</v>
      </c>
      <c r="W39" s="161"/>
      <c r="X39" s="161"/>
      <c r="Y39" s="161"/>
      <c r="AG39" t="s">
        <v>119</v>
      </c>
    </row>
    <row r="40" spans="1:60" outlineLevel="1" x14ac:dyDescent="0.25">
      <c r="A40" s="176">
        <v>12</v>
      </c>
      <c r="B40" s="177" t="s">
        <v>315</v>
      </c>
      <c r="C40" s="184" t="s">
        <v>316</v>
      </c>
      <c r="D40" s="178" t="s">
        <v>317</v>
      </c>
      <c r="E40" s="179">
        <v>66.59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81"/>
      <c r="S40" s="181" t="s">
        <v>246</v>
      </c>
      <c r="T40" s="182" t="s">
        <v>211</v>
      </c>
      <c r="U40" s="156">
        <v>0</v>
      </c>
      <c r="V40" s="156">
        <f>ROUND(E40*U40,2)</f>
        <v>0</v>
      </c>
      <c r="W40" s="156"/>
      <c r="X40" s="156" t="s">
        <v>124</v>
      </c>
      <c r="Y40" s="156" t="s">
        <v>125</v>
      </c>
      <c r="Z40" s="146"/>
      <c r="AA40" s="146"/>
      <c r="AB40" s="146"/>
      <c r="AC40" s="146"/>
      <c r="AD40" s="146"/>
      <c r="AE40" s="146"/>
      <c r="AF40" s="146"/>
      <c r="AG40" s="146" t="s">
        <v>126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x14ac:dyDescent="0.25">
      <c r="A41" s="162" t="s">
        <v>118</v>
      </c>
      <c r="B41" s="163" t="s">
        <v>67</v>
      </c>
      <c r="C41" s="183" t="s">
        <v>68</v>
      </c>
      <c r="D41" s="164"/>
      <c r="E41" s="165"/>
      <c r="F41" s="166"/>
      <c r="G41" s="166">
        <f>SUMIF(AG42:AG58,"&lt;&gt;NOR",G42:G58)</f>
        <v>0</v>
      </c>
      <c r="H41" s="166"/>
      <c r="I41" s="166">
        <f>SUM(I42:I58)</f>
        <v>0</v>
      </c>
      <c r="J41" s="166"/>
      <c r="K41" s="166">
        <f>SUM(K42:K58)</f>
        <v>0</v>
      </c>
      <c r="L41" s="166"/>
      <c r="M41" s="166">
        <f>SUM(M42:M58)</f>
        <v>0</v>
      </c>
      <c r="N41" s="165"/>
      <c r="O41" s="165">
        <f>SUM(O42:O58)</f>
        <v>0</v>
      </c>
      <c r="P41" s="165"/>
      <c r="Q41" s="165">
        <f>SUM(Q42:Q58)</f>
        <v>4.2699999999999996</v>
      </c>
      <c r="R41" s="166"/>
      <c r="S41" s="166"/>
      <c r="T41" s="167"/>
      <c r="U41" s="161"/>
      <c r="V41" s="161">
        <f>SUM(V42:V58)</f>
        <v>38.28</v>
      </c>
      <c r="W41" s="161"/>
      <c r="X41" s="161"/>
      <c r="Y41" s="161"/>
      <c r="AG41" t="s">
        <v>119</v>
      </c>
    </row>
    <row r="42" spans="1:60" outlineLevel="1" x14ac:dyDescent="0.25">
      <c r="A42" s="169">
        <v>13</v>
      </c>
      <c r="B42" s="170" t="s">
        <v>318</v>
      </c>
      <c r="C42" s="185" t="s">
        <v>319</v>
      </c>
      <c r="D42" s="171" t="s">
        <v>122</v>
      </c>
      <c r="E42" s="172">
        <v>6.7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72">
        <v>6.7000000000000002E-4</v>
      </c>
      <c r="O42" s="172">
        <f>ROUND(E42*N42,2)</f>
        <v>0</v>
      </c>
      <c r="P42" s="172">
        <v>0.31900000000000001</v>
      </c>
      <c r="Q42" s="172">
        <f>ROUND(E42*P42,2)</f>
        <v>2.14</v>
      </c>
      <c r="R42" s="174"/>
      <c r="S42" s="174" t="s">
        <v>123</v>
      </c>
      <c r="T42" s="175" t="s">
        <v>123</v>
      </c>
      <c r="U42" s="156">
        <v>0.317</v>
      </c>
      <c r="V42" s="156">
        <f>ROUND(E42*U42,2)</f>
        <v>2.12</v>
      </c>
      <c r="W42" s="156"/>
      <c r="X42" s="156" t="s">
        <v>124</v>
      </c>
      <c r="Y42" s="156" t="s">
        <v>125</v>
      </c>
      <c r="Z42" s="146"/>
      <c r="AA42" s="146"/>
      <c r="AB42" s="146"/>
      <c r="AC42" s="146"/>
      <c r="AD42" s="146"/>
      <c r="AE42" s="146"/>
      <c r="AF42" s="146"/>
      <c r="AG42" s="146" t="s">
        <v>126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2" x14ac:dyDescent="0.25">
      <c r="A43" s="153"/>
      <c r="B43" s="154"/>
      <c r="C43" s="186" t="s">
        <v>320</v>
      </c>
      <c r="D43" s="157"/>
      <c r="E43" s="158"/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133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3" x14ac:dyDescent="0.25">
      <c r="A44" s="153"/>
      <c r="B44" s="154"/>
      <c r="C44" s="186" t="s">
        <v>321</v>
      </c>
      <c r="D44" s="157"/>
      <c r="E44" s="158">
        <v>9.5</v>
      </c>
      <c r="F44" s="156"/>
      <c r="G44" s="156"/>
      <c r="H44" s="156"/>
      <c r="I44" s="156"/>
      <c r="J44" s="156"/>
      <c r="K44" s="156"/>
      <c r="L44" s="156"/>
      <c r="M44" s="156"/>
      <c r="N44" s="155"/>
      <c r="O44" s="155"/>
      <c r="P44" s="155"/>
      <c r="Q44" s="155"/>
      <c r="R44" s="156"/>
      <c r="S44" s="156"/>
      <c r="T44" s="156"/>
      <c r="U44" s="156"/>
      <c r="V44" s="156"/>
      <c r="W44" s="156"/>
      <c r="X44" s="156"/>
      <c r="Y44" s="156"/>
      <c r="Z44" s="146"/>
      <c r="AA44" s="146"/>
      <c r="AB44" s="146"/>
      <c r="AC44" s="146"/>
      <c r="AD44" s="146"/>
      <c r="AE44" s="146"/>
      <c r="AF44" s="146"/>
      <c r="AG44" s="146" t="s">
        <v>133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3" x14ac:dyDescent="0.25">
      <c r="A45" s="153"/>
      <c r="B45" s="154"/>
      <c r="C45" s="186" t="s">
        <v>322</v>
      </c>
      <c r="D45" s="157"/>
      <c r="E45" s="158">
        <v>-2.8</v>
      </c>
      <c r="F45" s="156"/>
      <c r="G45" s="156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133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5">
      <c r="A46" s="176">
        <v>14</v>
      </c>
      <c r="B46" s="177" t="s">
        <v>323</v>
      </c>
      <c r="C46" s="184" t="s">
        <v>324</v>
      </c>
      <c r="D46" s="178" t="s">
        <v>148</v>
      </c>
      <c r="E46" s="179">
        <v>2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123</v>
      </c>
      <c r="T46" s="182" t="s">
        <v>123</v>
      </c>
      <c r="U46" s="156">
        <v>0.08</v>
      </c>
      <c r="V46" s="156">
        <f>ROUND(E46*U46,2)</f>
        <v>0.16</v>
      </c>
      <c r="W46" s="156"/>
      <c r="X46" s="156" t="s">
        <v>124</v>
      </c>
      <c r="Y46" s="156" t="s">
        <v>125</v>
      </c>
      <c r="Z46" s="146"/>
      <c r="AA46" s="146"/>
      <c r="AB46" s="146"/>
      <c r="AC46" s="146"/>
      <c r="AD46" s="146"/>
      <c r="AE46" s="146"/>
      <c r="AF46" s="146"/>
      <c r="AG46" s="146" t="s">
        <v>126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5">
      <c r="A47" s="169">
        <v>15</v>
      </c>
      <c r="B47" s="170" t="s">
        <v>325</v>
      </c>
      <c r="C47" s="185" t="s">
        <v>326</v>
      </c>
      <c r="D47" s="171" t="s">
        <v>122</v>
      </c>
      <c r="E47" s="172">
        <v>2.8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2">
        <v>1E-3</v>
      </c>
      <c r="O47" s="172">
        <f>ROUND(E47*N47,2)</f>
        <v>0</v>
      </c>
      <c r="P47" s="172">
        <v>6.3E-2</v>
      </c>
      <c r="Q47" s="172">
        <f>ROUND(E47*P47,2)</f>
        <v>0.18</v>
      </c>
      <c r="R47" s="174"/>
      <c r="S47" s="174" t="s">
        <v>123</v>
      </c>
      <c r="T47" s="175" t="s">
        <v>123</v>
      </c>
      <c r="U47" s="156">
        <v>0.71799999999999997</v>
      </c>
      <c r="V47" s="156">
        <f>ROUND(E47*U47,2)</f>
        <v>2.0099999999999998</v>
      </c>
      <c r="W47" s="156"/>
      <c r="X47" s="156" t="s">
        <v>124</v>
      </c>
      <c r="Y47" s="156" t="s">
        <v>125</v>
      </c>
      <c r="Z47" s="146"/>
      <c r="AA47" s="146"/>
      <c r="AB47" s="146"/>
      <c r="AC47" s="146"/>
      <c r="AD47" s="146"/>
      <c r="AE47" s="146"/>
      <c r="AF47" s="146"/>
      <c r="AG47" s="146" t="s">
        <v>126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5">
      <c r="A48" s="153"/>
      <c r="B48" s="154"/>
      <c r="C48" s="186" t="s">
        <v>327</v>
      </c>
      <c r="D48" s="157"/>
      <c r="E48" s="158">
        <v>2.8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133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5">
      <c r="A49" s="169">
        <v>16</v>
      </c>
      <c r="B49" s="170" t="s">
        <v>328</v>
      </c>
      <c r="C49" s="185" t="s">
        <v>329</v>
      </c>
      <c r="D49" s="171" t="s">
        <v>330</v>
      </c>
      <c r="E49" s="172">
        <v>0.73799999999999999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72">
        <v>1.82E-3</v>
      </c>
      <c r="O49" s="172">
        <f>ROUND(E49*N49,2)</f>
        <v>0</v>
      </c>
      <c r="P49" s="172">
        <v>1.8</v>
      </c>
      <c r="Q49" s="172">
        <f>ROUND(E49*P49,2)</f>
        <v>1.33</v>
      </c>
      <c r="R49" s="174"/>
      <c r="S49" s="174" t="s">
        <v>123</v>
      </c>
      <c r="T49" s="175" t="s">
        <v>123</v>
      </c>
      <c r="U49" s="156">
        <v>3.6080000000000001</v>
      </c>
      <c r="V49" s="156">
        <f>ROUND(E49*U49,2)</f>
        <v>2.66</v>
      </c>
      <c r="W49" s="156"/>
      <c r="X49" s="156" t="s">
        <v>124</v>
      </c>
      <c r="Y49" s="156" t="s">
        <v>125</v>
      </c>
      <c r="Z49" s="146"/>
      <c r="AA49" s="146"/>
      <c r="AB49" s="146"/>
      <c r="AC49" s="146"/>
      <c r="AD49" s="146"/>
      <c r="AE49" s="146"/>
      <c r="AF49" s="146"/>
      <c r="AG49" s="146" t="s">
        <v>126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5">
      <c r="A50" s="153"/>
      <c r="B50" s="154"/>
      <c r="C50" s="267" t="s">
        <v>331</v>
      </c>
      <c r="D50" s="268"/>
      <c r="E50" s="268"/>
      <c r="F50" s="268"/>
      <c r="G50" s="268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191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2" x14ac:dyDescent="0.25">
      <c r="A51" s="153"/>
      <c r="B51" s="154"/>
      <c r="C51" s="186" t="s">
        <v>332</v>
      </c>
      <c r="D51" s="157"/>
      <c r="E51" s="158">
        <v>0.73799999999999999</v>
      </c>
      <c r="F51" s="156"/>
      <c r="G51" s="156"/>
      <c r="H51" s="156"/>
      <c r="I51" s="156"/>
      <c r="J51" s="156"/>
      <c r="K51" s="156"/>
      <c r="L51" s="156"/>
      <c r="M51" s="156"/>
      <c r="N51" s="155"/>
      <c r="O51" s="155"/>
      <c r="P51" s="155"/>
      <c r="Q51" s="155"/>
      <c r="R51" s="156"/>
      <c r="S51" s="156"/>
      <c r="T51" s="156"/>
      <c r="U51" s="156"/>
      <c r="V51" s="156"/>
      <c r="W51" s="156"/>
      <c r="X51" s="156"/>
      <c r="Y51" s="156"/>
      <c r="Z51" s="146"/>
      <c r="AA51" s="146"/>
      <c r="AB51" s="146"/>
      <c r="AC51" s="146"/>
      <c r="AD51" s="146"/>
      <c r="AE51" s="146"/>
      <c r="AF51" s="146"/>
      <c r="AG51" s="146" t="s">
        <v>133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5">
      <c r="A52" s="169">
        <v>17</v>
      </c>
      <c r="B52" s="170" t="s">
        <v>333</v>
      </c>
      <c r="C52" s="185" t="s">
        <v>334</v>
      </c>
      <c r="D52" s="171" t="s">
        <v>131</v>
      </c>
      <c r="E52" s="172">
        <v>8.0500000000000007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4.2000000000000003E-2</v>
      </c>
      <c r="Q52" s="172">
        <f>ROUND(E52*P52,2)</f>
        <v>0.34</v>
      </c>
      <c r="R52" s="174"/>
      <c r="S52" s="174" t="s">
        <v>123</v>
      </c>
      <c r="T52" s="175" t="s">
        <v>123</v>
      </c>
      <c r="U52" s="156">
        <v>0.71499999999999997</v>
      </c>
      <c r="V52" s="156">
        <f>ROUND(E52*U52,2)</f>
        <v>5.76</v>
      </c>
      <c r="W52" s="156"/>
      <c r="X52" s="156" t="s">
        <v>124</v>
      </c>
      <c r="Y52" s="156" t="s">
        <v>125</v>
      </c>
      <c r="Z52" s="146"/>
      <c r="AA52" s="146"/>
      <c r="AB52" s="146"/>
      <c r="AC52" s="146"/>
      <c r="AD52" s="146"/>
      <c r="AE52" s="146"/>
      <c r="AF52" s="146"/>
      <c r="AG52" s="146" t="s">
        <v>126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5">
      <c r="A53" s="153"/>
      <c r="B53" s="154"/>
      <c r="C53" s="186" t="s">
        <v>335</v>
      </c>
      <c r="D53" s="157"/>
      <c r="E53" s="158">
        <v>4.3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133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3" x14ac:dyDescent="0.25">
      <c r="A54" s="153"/>
      <c r="B54" s="154"/>
      <c r="C54" s="186" t="s">
        <v>336</v>
      </c>
      <c r="D54" s="157"/>
      <c r="E54" s="158">
        <v>3.75</v>
      </c>
      <c r="F54" s="156"/>
      <c r="G54" s="156"/>
      <c r="H54" s="156"/>
      <c r="I54" s="156"/>
      <c r="J54" s="156"/>
      <c r="K54" s="156"/>
      <c r="L54" s="156"/>
      <c r="M54" s="156"/>
      <c r="N54" s="155"/>
      <c r="O54" s="155"/>
      <c r="P54" s="155"/>
      <c r="Q54" s="155"/>
      <c r="R54" s="156"/>
      <c r="S54" s="156"/>
      <c r="T54" s="156"/>
      <c r="U54" s="156"/>
      <c r="V54" s="156"/>
      <c r="W54" s="156"/>
      <c r="X54" s="156"/>
      <c r="Y54" s="156"/>
      <c r="Z54" s="146"/>
      <c r="AA54" s="146"/>
      <c r="AB54" s="146"/>
      <c r="AC54" s="146"/>
      <c r="AD54" s="146"/>
      <c r="AE54" s="146"/>
      <c r="AF54" s="146"/>
      <c r="AG54" s="146" t="s">
        <v>133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5">
      <c r="A55" s="169">
        <v>18</v>
      </c>
      <c r="B55" s="170" t="s">
        <v>165</v>
      </c>
      <c r="C55" s="185" t="s">
        <v>166</v>
      </c>
      <c r="D55" s="171" t="s">
        <v>131</v>
      </c>
      <c r="E55" s="172">
        <v>165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1.6199999999999999E-3</v>
      </c>
      <c r="Q55" s="172">
        <f>ROUND(E55*P55,2)</f>
        <v>0.27</v>
      </c>
      <c r="R55" s="174"/>
      <c r="S55" s="174" t="s">
        <v>123</v>
      </c>
      <c r="T55" s="175" t="s">
        <v>123</v>
      </c>
      <c r="U55" s="156">
        <v>0.14000000000000001</v>
      </c>
      <c r="V55" s="156">
        <f>ROUND(E55*U55,2)</f>
        <v>23.1</v>
      </c>
      <c r="W55" s="156"/>
      <c r="X55" s="156" t="s">
        <v>124</v>
      </c>
      <c r="Y55" s="156" t="s">
        <v>125</v>
      </c>
      <c r="Z55" s="146"/>
      <c r="AA55" s="146"/>
      <c r="AB55" s="146"/>
      <c r="AC55" s="146"/>
      <c r="AD55" s="146"/>
      <c r="AE55" s="146"/>
      <c r="AF55" s="146"/>
      <c r="AG55" s="146" t="s">
        <v>126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5">
      <c r="A56" s="153"/>
      <c r="B56" s="154"/>
      <c r="C56" s="186" t="s">
        <v>305</v>
      </c>
      <c r="D56" s="157"/>
      <c r="E56" s="158">
        <v>105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133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5">
      <c r="A57" s="153"/>
      <c r="B57" s="154"/>
      <c r="C57" s="186" t="s">
        <v>306</v>
      </c>
      <c r="D57" s="157"/>
      <c r="E57" s="158">
        <v>60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133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5">
      <c r="A58" s="176">
        <v>19</v>
      </c>
      <c r="B58" s="177" t="s">
        <v>167</v>
      </c>
      <c r="C58" s="184" t="s">
        <v>168</v>
      </c>
      <c r="D58" s="178" t="s">
        <v>148</v>
      </c>
      <c r="E58" s="179">
        <v>17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1.0000000000000001E-5</v>
      </c>
      <c r="O58" s="179">
        <f>ROUND(E58*N58,2)</f>
        <v>0</v>
      </c>
      <c r="P58" s="179">
        <v>4.0999999999999999E-4</v>
      </c>
      <c r="Q58" s="179">
        <f>ROUND(E58*P58,2)</f>
        <v>0.01</v>
      </c>
      <c r="R58" s="181"/>
      <c r="S58" s="181" t="s">
        <v>123</v>
      </c>
      <c r="T58" s="182" t="s">
        <v>123</v>
      </c>
      <c r="U58" s="156">
        <v>0.14499999999999999</v>
      </c>
      <c r="V58" s="156">
        <f>ROUND(E58*U58,2)</f>
        <v>2.4700000000000002</v>
      </c>
      <c r="W58" s="156"/>
      <c r="X58" s="156" t="s">
        <v>124</v>
      </c>
      <c r="Y58" s="156" t="s">
        <v>125</v>
      </c>
      <c r="Z58" s="146"/>
      <c r="AA58" s="146"/>
      <c r="AB58" s="146"/>
      <c r="AC58" s="146"/>
      <c r="AD58" s="146"/>
      <c r="AE58" s="146"/>
      <c r="AF58" s="146"/>
      <c r="AG58" s="146" t="s">
        <v>126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x14ac:dyDescent="0.25">
      <c r="A59" s="162" t="s">
        <v>118</v>
      </c>
      <c r="B59" s="163" t="s">
        <v>69</v>
      </c>
      <c r="C59" s="183" t="s">
        <v>70</v>
      </c>
      <c r="D59" s="164"/>
      <c r="E59" s="165"/>
      <c r="F59" s="166"/>
      <c r="G59" s="166">
        <f>SUMIF(AG60:AG60,"&lt;&gt;NOR",G60:G60)</f>
        <v>0</v>
      </c>
      <c r="H59" s="166"/>
      <c r="I59" s="166">
        <f>SUM(I60:I60)</f>
        <v>0</v>
      </c>
      <c r="J59" s="166"/>
      <c r="K59" s="166">
        <f>SUM(K60:K60)</f>
        <v>0</v>
      </c>
      <c r="L59" s="166"/>
      <c r="M59" s="166">
        <f>SUM(M60:M60)</f>
        <v>0</v>
      </c>
      <c r="N59" s="165"/>
      <c r="O59" s="165">
        <f>SUM(O60:O60)</f>
        <v>0</v>
      </c>
      <c r="P59" s="165"/>
      <c r="Q59" s="165">
        <f>SUM(Q60:Q60)</f>
        <v>0</v>
      </c>
      <c r="R59" s="166"/>
      <c r="S59" s="166"/>
      <c r="T59" s="167"/>
      <c r="U59" s="161"/>
      <c r="V59" s="161">
        <f>SUM(V60:V60)</f>
        <v>7.66</v>
      </c>
      <c r="W59" s="161"/>
      <c r="X59" s="161"/>
      <c r="Y59" s="161"/>
      <c r="AG59" t="s">
        <v>119</v>
      </c>
    </row>
    <row r="60" spans="1:60" outlineLevel="1" x14ac:dyDescent="0.25">
      <c r="A60" s="176">
        <v>20</v>
      </c>
      <c r="B60" s="177" t="s">
        <v>169</v>
      </c>
      <c r="C60" s="184" t="s">
        <v>170</v>
      </c>
      <c r="D60" s="178" t="s">
        <v>171</v>
      </c>
      <c r="E60" s="179">
        <v>3.6484299999999998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81"/>
      <c r="S60" s="181" t="s">
        <v>123</v>
      </c>
      <c r="T60" s="182" t="s">
        <v>123</v>
      </c>
      <c r="U60" s="156">
        <v>2.1</v>
      </c>
      <c r="V60" s="156">
        <f>ROUND(E60*U60,2)</f>
        <v>7.66</v>
      </c>
      <c r="W60" s="156"/>
      <c r="X60" s="156" t="s">
        <v>172</v>
      </c>
      <c r="Y60" s="156" t="s">
        <v>125</v>
      </c>
      <c r="Z60" s="146"/>
      <c r="AA60" s="146"/>
      <c r="AB60" s="146"/>
      <c r="AC60" s="146"/>
      <c r="AD60" s="146"/>
      <c r="AE60" s="146"/>
      <c r="AF60" s="146"/>
      <c r="AG60" s="146" t="s">
        <v>173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x14ac:dyDescent="0.25">
      <c r="A61" s="162" t="s">
        <v>118</v>
      </c>
      <c r="B61" s="163" t="s">
        <v>73</v>
      </c>
      <c r="C61" s="183" t="s">
        <v>74</v>
      </c>
      <c r="D61" s="164"/>
      <c r="E61" s="165"/>
      <c r="F61" s="166"/>
      <c r="G61" s="166">
        <f>SUMIF(AG62:AG65,"&lt;&gt;NOR",G62:G65)</f>
        <v>0</v>
      </c>
      <c r="H61" s="166"/>
      <c r="I61" s="166">
        <f>SUM(I62:I65)</f>
        <v>0</v>
      </c>
      <c r="J61" s="166"/>
      <c r="K61" s="166">
        <f>SUM(K62:K65)</f>
        <v>0</v>
      </c>
      <c r="L61" s="166"/>
      <c r="M61" s="166">
        <f>SUM(M62:M65)</f>
        <v>0</v>
      </c>
      <c r="N61" s="165"/>
      <c r="O61" s="165">
        <f>SUM(O62:O65)</f>
        <v>0.26</v>
      </c>
      <c r="P61" s="165"/>
      <c r="Q61" s="165">
        <f>SUM(Q62:Q65)</f>
        <v>0</v>
      </c>
      <c r="R61" s="166"/>
      <c r="S61" s="166"/>
      <c r="T61" s="167"/>
      <c r="U61" s="161"/>
      <c r="V61" s="161">
        <f>SUM(V62:V65)</f>
        <v>49.68</v>
      </c>
      <c r="W61" s="161"/>
      <c r="X61" s="161"/>
      <c r="Y61" s="161"/>
      <c r="AG61" t="s">
        <v>119</v>
      </c>
    </row>
    <row r="62" spans="1:60" outlineLevel="1" x14ac:dyDescent="0.25">
      <c r="A62" s="169">
        <v>21</v>
      </c>
      <c r="B62" s="170" t="s">
        <v>337</v>
      </c>
      <c r="C62" s="185" t="s">
        <v>338</v>
      </c>
      <c r="D62" s="171" t="s">
        <v>122</v>
      </c>
      <c r="E62" s="172">
        <v>18</v>
      </c>
      <c r="F62" s="173"/>
      <c r="G62" s="174">
        <f>ROUND(E62*F62,2)</f>
        <v>0</v>
      </c>
      <c r="H62" s="173"/>
      <c r="I62" s="174">
        <f>ROUND(E62*H62,2)</f>
        <v>0</v>
      </c>
      <c r="J62" s="173"/>
      <c r="K62" s="174">
        <f>ROUND(E62*J62,2)</f>
        <v>0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/>
      <c r="S62" s="174" t="s">
        <v>123</v>
      </c>
      <c r="T62" s="175" t="s">
        <v>123</v>
      </c>
      <c r="U62" s="156">
        <v>0.51</v>
      </c>
      <c r="V62" s="156">
        <f>ROUND(E62*U62,2)</f>
        <v>9.18</v>
      </c>
      <c r="W62" s="156"/>
      <c r="X62" s="156" t="s">
        <v>124</v>
      </c>
      <c r="Y62" s="156" t="s">
        <v>125</v>
      </c>
      <c r="Z62" s="146"/>
      <c r="AA62" s="146"/>
      <c r="AB62" s="146"/>
      <c r="AC62" s="146"/>
      <c r="AD62" s="146"/>
      <c r="AE62" s="146"/>
      <c r="AF62" s="146"/>
      <c r="AG62" s="146" t="s">
        <v>126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5">
      <c r="A63" s="153"/>
      <c r="B63" s="154"/>
      <c r="C63" s="186" t="s">
        <v>339</v>
      </c>
      <c r="D63" s="157"/>
      <c r="E63" s="158">
        <v>4.68</v>
      </c>
      <c r="F63" s="156"/>
      <c r="G63" s="156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133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3" x14ac:dyDescent="0.25">
      <c r="A64" s="153"/>
      <c r="B64" s="154"/>
      <c r="C64" s="186" t="s">
        <v>340</v>
      </c>
      <c r="D64" s="157"/>
      <c r="E64" s="158">
        <v>13.32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133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5">
      <c r="A65" s="176">
        <v>22</v>
      </c>
      <c r="B65" s="177" t="s">
        <v>341</v>
      </c>
      <c r="C65" s="184" t="s">
        <v>342</v>
      </c>
      <c r="D65" s="178" t="s">
        <v>249</v>
      </c>
      <c r="E65" s="179">
        <v>50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79">
        <v>5.2500000000000003E-3</v>
      </c>
      <c r="O65" s="179">
        <f>ROUND(E65*N65,2)</f>
        <v>0.26</v>
      </c>
      <c r="P65" s="179">
        <v>0</v>
      </c>
      <c r="Q65" s="179">
        <f>ROUND(E65*P65,2)</f>
        <v>0</v>
      </c>
      <c r="R65" s="181"/>
      <c r="S65" s="181" t="s">
        <v>246</v>
      </c>
      <c r="T65" s="182" t="s">
        <v>211</v>
      </c>
      <c r="U65" s="156">
        <v>0.81</v>
      </c>
      <c r="V65" s="156">
        <f>ROUND(E65*U65,2)</f>
        <v>40.5</v>
      </c>
      <c r="W65" s="156"/>
      <c r="X65" s="156" t="s">
        <v>124</v>
      </c>
      <c r="Y65" s="156" t="s">
        <v>125</v>
      </c>
      <c r="Z65" s="146"/>
      <c r="AA65" s="146"/>
      <c r="AB65" s="146"/>
      <c r="AC65" s="146"/>
      <c r="AD65" s="146"/>
      <c r="AE65" s="146"/>
      <c r="AF65" s="146"/>
      <c r="AG65" s="146" t="s">
        <v>126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5">
      <c r="A66" s="162" t="s">
        <v>118</v>
      </c>
      <c r="B66" s="163" t="s">
        <v>75</v>
      </c>
      <c r="C66" s="183" t="s">
        <v>76</v>
      </c>
      <c r="D66" s="164"/>
      <c r="E66" s="165"/>
      <c r="F66" s="166"/>
      <c r="G66" s="166">
        <f>SUMIF(AG67:AG68,"&lt;&gt;NOR",G67:G68)</f>
        <v>0</v>
      </c>
      <c r="H66" s="166"/>
      <c r="I66" s="166">
        <f>SUM(I67:I68)</f>
        <v>0</v>
      </c>
      <c r="J66" s="166"/>
      <c r="K66" s="166">
        <f>SUM(K67:K68)</f>
        <v>0</v>
      </c>
      <c r="L66" s="166"/>
      <c r="M66" s="166">
        <f>SUM(M67:M68)</f>
        <v>0</v>
      </c>
      <c r="N66" s="165"/>
      <c r="O66" s="165">
        <f>SUM(O67:O68)</f>
        <v>0</v>
      </c>
      <c r="P66" s="165"/>
      <c r="Q66" s="165">
        <f>SUM(Q67:Q68)</f>
        <v>0</v>
      </c>
      <c r="R66" s="166"/>
      <c r="S66" s="166"/>
      <c r="T66" s="167"/>
      <c r="U66" s="161"/>
      <c r="V66" s="161">
        <f>SUM(V67:V68)</f>
        <v>0</v>
      </c>
      <c r="W66" s="161"/>
      <c r="X66" s="161"/>
      <c r="Y66" s="161"/>
      <c r="AG66" t="s">
        <v>119</v>
      </c>
    </row>
    <row r="67" spans="1:60" ht="20.399999999999999" outlineLevel="1" x14ac:dyDescent="0.25">
      <c r="A67" s="176">
        <v>23</v>
      </c>
      <c r="B67" s="177" t="s">
        <v>343</v>
      </c>
      <c r="C67" s="184" t="s">
        <v>344</v>
      </c>
      <c r="D67" s="178" t="s">
        <v>249</v>
      </c>
      <c r="E67" s="179">
        <v>1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21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246</v>
      </c>
      <c r="T67" s="182" t="s">
        <v>211</v>
      </c>
      <c r="U67" s="156">
        <v>0</v>
      </c>
      <c r="V67" s="156">
        <f>ROUND(E67*U67,2)</f>
        <v>0</v>
      </c>
      <c r="W67" s="156"/>
      <c r="X67" s="156" t="s">
        <v>124</v>
      </c>
      <c r="Y67" s="156" t="s">
        <v>125</v>
      </c>
      <c r="Z67" s="146"/>
      <c r="AA67" s="146"/>
      <c r="AB67" s="146"/>
      <c r="AC67" s="146"/>
      <c r="AD67" s="146"/>
      <c r="AE67" s="146"/>
      <c r="AF67" s="146"/>
      <c r="AG67" s="146" t="s">
        <v>126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0.399999999999999" outlineLevel="1" x14ac:dyDescent="0.25">
      <c r="A68" s="176">
        <v>24</v>
      </c>
      <c r="B68" s="177" t="s">
        <v>345</v>
      </c>
      <c r="C68" s="184" t="s">
        <v>346</v>
      </c>
      <c r="D68" s="178" t="s">
        <v>249</v>
      </c>
      <c r="E68" s="179">
        <v>1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81"/>
      <c r="S68" s="181" t="s">
        <v>246</v>
      </c>
      <c r="T68" s="182" t="s">
        <v>211</v>
      </c>
      <c r="U68" s="156">
        <v>0</v>
      </c>
      <c r="V68" s="156">
        <f>ROUND(E68*U68,2)</f>
        <v>0</v>
      </c>
      <c r="W68" s="156"/>
      <c r="X68" s="156" t="s">
        <v>124</v>
      </c>
      <c r="Y68" s="156" t="s">
        <v>125</v>
      </c>
      <c r="Z68" s="146"/>
      <c r="AA68" s="146"/>
      <c r="AB68" s="146"/>
      <c r="AC68" s="146"/>
      <c r="AD68" s="146"/>
      <c r="AE68" s="146"/>
      <c r="AF68" s="146"/>
      <c r="AG68" s="146" t="s">
        <v>126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5">
      <c r="A69" s="162" t="s">
        <v>118</v>
      </c>
      <c r="B69" s="163" t="s">
        <v>77</v>
      </c>
      <c r="C69" s="183" t="s">
        <v>78</v>
      </c>
      <c r="D69" s="164"/>
      <c r="E69" s="165"/>
      <c r="F69" s="166"/>
      <c r="G69" s="166">
        <f>SUMIF(AG70:AG83,"&lt;&gt;NOR",G70:G83)</f>
        <v>0</v>
      </c>
      <c r="H69" s="166"/>
      <c r="I69" s="166">
        <f>SUM(I70:I83)</f>
        <v>0</v>
      </c>
      <c r="J69" s="166"/>
      <c r="K69" s="166">
        <f>SUM(K70:K83)</f>
        <v>0</v>
      </c>
      <c r="L69" s="166"/>
      <c r="M69" s="166">
        <f>SUM(M70:M83)</f>
        <v>0</v>
      </c>
      <c r="N69" s="165"/>
      <c r="O69" s="165">
        <f>SUM(O70:O83)</f>
        <v>6.0000000000000005E-2</v>
      </c>
      <c r="P69" s="165"/>
      <c r="Q69" s="165">
        <f>SUM(Q70:Q83)</f>
        <v>0.03</v>
      </c>
      <c r="R69" s="166"/>
      <c r="S69" s="166"/>
      <c r="T69" s="167"/>
      <c r="U69" s="161"/>
      <c r="V69" s="161">
        <f>SUM(V70:V83)</f>
        <v>79.759999999999991</v>
      </c>
      <c r="W69" s="161"/>
      <c r="X69" s="161"/>
      <c r="Y69" s="161"/>
      <c r="AG69" t="s">
        <v>119</v>
      </c>
    </row>
    <row r="70" spans="1:60" outlineLevel="1" x14ac:dyDescent="0.25">
      <c r="A70" s="176">
        <v>25</v>
      </c>
      <c r="B70" s="177" t="s">
        <v>347</v>
      </c>
      <c r="C70" s="184" t="s">
        <v>348</v>
      </c>
      <c r="D70" s="178" t="s">
        <v>122</v>
      </c>
      <c r="E70" s="179">
        <v>66.59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81"/>
      <c r="S70" s="181" t="s">
        <v>123</v>
      </c>
      <c r="T70" s="182" t="s">
        <v>123</v>
      </c>
      <c r="U70" s="156">
        <v>1.6E-2</v>
      </c>
      <c r="V70" s="156">
        <f>ROUND(E70*U70,2)</f>
        <v>1.07</v>
      </c>
      <c r="W70" s="156"/>
      <c r="X70" s="156" t="s">
        <v>124</v>
      </c>
      <c r="Y70" s="156" t="s">
        <v>125</v>
      </c>
      <c r="Z70" s="146"/>
      <c r="AA70" s="146"/>
      <c r="AB70" s="146"/>
      <c r="AC70" s="146"/>
      <c r="AD70" s="146"/>
      <c r="AE70" s="146"/>
      <c r="AF70" s="146"/>
      <c r="AG70" s="146" t="s">
        <v>126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5">
      <c r="A71" s="169">
        <v>26</v>
      </c>
      <c r="B71" s="170" t="s">
        <v>349</v>
      </c>
      <c r="C71" s="185" t="s">
        <v>350</v>
      </c>
      <c r="D71" s="171" t="s">
        <v>131</v>
      </c>
      <c r="E71" s="172">
        <v>29.22</v>
      </c>
      <c r="F71" s="173"/>
      <c r="G71" s="174">
        <f>ROUND(E71*F71,2)</f>
        <v>0</v>
      </c>
      <c r="H71" s="173"/>
      <c r="I71" s="174">
        <f>ROUND(E71*H71,2)</f>
        <v>0</v>
      </c>
      <c r="J71" s="173"/>
      <c r="K71" s="174">
        <f>ROUND(E71*J71,2)</f>
        <v>0</v>
      </c>
      <c r="L71" s="174">
        <v>21</v>
      </c>
      <c r="M71" s="174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4"/>
      <c r="S71" s="174" t="s">
        <v>123</v>
      </c>
      <c r="T71" s="175" t="s">
        <v>123</v>
      </c>
      <c r="U71" s="156">
        <v>0.18099999999999999</v>
      </c>
      <c r="V71" s="156">
        <f>ROUND(E71*U71,2)</f>
        <v>5.29</v>
      </c>
      <c r="W71" s="156"/>
      <c r="X71" s="156" t="s">
        <v>124</v>
      </c>
      <c r="Y71" s="156" t="s">
        <v>125</v>
      </c>
      <c r="Z71" s="146"/>
      <c r="AA71" s="146"/>
      <c r="AB71" s="146"/>
      <c r="AC71" s="146"/>
      <c r="AD71" s="146"/>
      <c r="AE71" s="146"/>
      <c r="AF71" s="146"/>
      <c r="AG71" s="146" t="s">
        <v>126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5">
      <c r="A72" s="153"/>
      <c r="B72" s="154"/>
      <c r="C72" s="267" t="s">
        <v>351</v>
      </c>
      <c r="D72" s="268"/>
      <c r="E72" s="268"/>
      <c r="F72" s="268"/>
      <c r="G72" s="268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191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5">
      <c r="A73" s="153"/>
      <c r="B73" s="154"/>
      <c r="C73" s="186" t="s">
        <v>352</v>
      </c>
      <c r="D73" s="157"/>
      <c r="E73" s="158">
        <v>33.020000000000003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133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3" x14ac:dyDescent="0.25">
      <c r="A74" s="153"/>
      <c r="B74" s="154"/>
      <c r="C74" s="186" t="s">
        <v>353</v>
      </c>
      <c r="D74" s="157"/>
      <c r="E74" s="158">
        <v>-3.8</v>
      </c>
      <c r="F74" s="156"/>
      <c r="G74" s="156"/>
      <c r="H74" s="156"/>
      <c r="I74" s="156"/>
      <c r="J74" s="156"/>
      <c r="K74" s="156"/>
      <c r="L74" s="156"/>
      <c r="M74" s="156"/>
      <c r="N74" s="155"/>
      <c r="O74" s="155"/>
      <c r="P74" s="155"/>
      <c r="Q74" s="155"/>
      <c r="R74" s="156"/>
      <c r="S74" s="156"/>
      <c r="T74" s="156"/>
      <c r="U74" s="156"/>
      <c r="V74" s="156"/>
      <c r="W74" s="156"/>
      <c r="X74" s="156"/>
      <c r="Y74" s="156"/>
      <c r="Z74" s="146"/>
      <c r="AA74" s="146"/>
      <c r="AB74" s="146"/>
      <c r="AC74" s="146"/>
      <c r="AD74" s="146"/>
      <c r="AE74" s="146"/>
      <c r="AF74" s="146"/>
      <c r="AG74" s="146" t="s">
        <v>133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5">
      <c r="A75" s="169">
        <v>27</v>
      </c>
      <c r="B75" s="170" t="s">
        <v>354</v>
      </c>
      <c r="C75" s="185" t="s">
        <v>355</v>
      </c>
      <c r="D75" s="171" t="s">
        <v>131</v>
      </c>
      <c r="E75" s="172">
        <v>31.62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72">
        <v>0</v>
      </c>
      <c r="O75" s="172">
        <f>ROUND(E75*N75,2)</f>
        <v>0</v>
      </c>
      <c r="P75" s="172">
        <v>1E-3</v>
      </c>
      <c r="Q75" s="172">
        <f>ROUND(E75*P75,2)</f>
        <v>0.03</v>
      </c>
      <c r="R75" s="174"/>
      <c r="S75" s="174" t="s">
        <v>123</v>
      </c>
      <c r="T75" s="175" t="s">
        <v>123</v>
      </c>
      <c r="U75" s="156">
        <v>0.03</v>
      </c>
      <c r="V75" s="156">
        <f>ROUND(E75*U75,2)</f>
        <v>0.95</v>
      </c>
      <c r="W75" s="156"/>
      <c r="X75" s="156" t="s">
        <v>124</v>
      </c>
      <c r="Y75" s="156" t="s">
        <v>125</v>
      </c>
      <c r="Z75" s="146"/>
      <c r="AA75" s="146"/>
      <c r="AB75" s="146"/>
      <c r="AC75" s="146"/>
      <c r="AD75" s="146"/>
      <c r="AE75" s="146"/>
      <c r="AF75" s="146"/>
      <c r="AG75" s="146" t="s">
        <v>126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2" x14ac:dyDescent="0.25">
      <c r="A76" s="153"/>
      <c r="B76" s="154"/>
      <c r="C76" s="186" t="s">
        <v>352</v>
      </c>
      <c r="D76" s="157"/>
      <c r="E76" s="158">
        <v>33.020000000000003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133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3" x14ac:dyDescent="0.25">
      <c r="A77" s="153"/>
      <c r="B77" s="154"/>
      <c r="C77" s="186" t="s">
        <v>356</v>
      </c>
      <c r="D77" s="157"/>
      <c r="E77" s="158">
        <v>-1.4</v>
      </c>
      <c r="F77" s="156"/>
      <c r="G77" s="156"/>
      <c r="H77" s="156"/>
      <c r="I77" s="156"/>
      <c r="J77" s="156"/>
      <c r="K77" s="156"/>
      <c r="L77" s="156"/>
      <c r="M77" s="156"/>
      <c r="N77" s="155"/>
      <c r="O77" s="155"/>
      <c r="P77" s="155"/>
      <c r="Q77" s="155"/>
      <c r="R77" s="156"/>
      <c r="S77" s="156"/>
      <c r="T77" s="156"/>
      <c r="U77" s="156"/>
      <c r="V77" s="156"/>
      <c r="W77" s="156"/>
      <c r="X77" s="156"/>
      <c r="Y77" s="156"/>
      <c r="Z77" s="146"/>
      <c r="AA77" s="146"/>
      <c r="AB77" s="146"/>
      <c r="AC77" s="146"/>
      <c r="AD77" s="146"/>
      <c r="AE77" s="146"/>
      <c r="AF77" s="146"/>
      <c r="AG77" s="146" t="s">
        <v>133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5">
      <c r="A78" s="169">
        <v>28</v>
      </c>
      <c r="B78" s="170" t="s">
        <v>357</v>
      </c>
      <c r="C78" s="185" t="s">
        <v>358</v>
      </c>
      <c r="D78" s="171" t="s">
        <v>148</v>
      </c>
      <c r="E78" s="172">
        <v>1</v>
      </c>
      <c r="F78" s="173"/>
      <c r="G78" s="174">
        <f>ROUND(E78*F78,2)</f>
        <v>0</v>
      </c>
      <c r="H78" s="173"/>
      <c r="I78" s="174">
        <f>ROUND(E78*H78,2)</f>
        <v>0</v>
      </c>
      <c r="J78" s="173"/>
      <c r="K78" s="174">
        <f>ROUND(E78*J78,2)</f>
        <v>0</v>
      </c>
      <c r="L78" s="174">
        <v>21</v>
      </c>
      <c r="M78" s="174">
        <f>G78*(1+L78/100)</f>
        <v>0</v>
      </c>
      <c r="N78" s="172">
        <v>1.7659999999999999E-2</v>
      </c>
      <c r="O78" s="172">
        <f>ROUND(E78*N78,2)</f>
        <v>0.02</v>
      </c>
      <c r="P78" s="172">
        <v>0</v>
      </c>
      <c r="Q78" s="172">
        <f>ROUND(E78*P78,2)</f>
        <v>0</v>
      </c>
      <c r="R78" s="174"/>
      <c r="S78" s="174" t="s">
        <v>123</v>
      </c>
      <c r="T78" s="175" t="s">
        <v>123</v>
      </c>
      <c r="U78" s="156">
        <v>1.3979999999999999</v>
      </c>
      <c r="V78" s="156">
        <f>ROUND(E78*U78,2)</f>
        <v>1.4</v>
      </c>
      <c r="W78" s="156"/>
      <c r="X78" s="156" t="s">
        <v>124</v>
      </c>
      <c r="Y78" s="156" t="s">
        <v>125</v>
      </c>
      <c r="Z78" s="146"/>
      <c r="AA78" s="146"/>
      <c r="AB78" s="146"/>
      <c r="AC78" s="146"/>
      <c r="AD78" s="146"/>
      <c r="AE78" s="146"/>
      <c r="AF78" s="146"/>
      <c r="AG78" s="146" t="s">
        <v>126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5">
      <c r="A79" s="153"/>
      <c r="B79" s="154"/>
      <c r="C79" s="186" t="s">
        <v>359</v>
      </c>
      <c r="D79" s="157"/>
      <c r="E79" s="158">
        <v>1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133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5">
      <c r="A80" s="176">
        <v>29</v>
      </c>
      <c r="B80" s="177" t="s">
        <v>360</v>
      </c>
      <c r="C80" s="184" t="s">
        <v>361</v>
      </c>
      <c r="D80" s="178" t="s">
        <v>122</v>
      </c>
      <c r="E80" s="179">
        <v>66.59</v>
      </c>
      <c r="F80" s="180"/>
      <c r="G80" s="181">
        <f>ROUND(E80*F80,2)</f>
        <v>0</v>
      </c>
      <c r="H80" s="180"/>
      <c r="I80" s="181">
        <f>ROUND(E80*H80,2)</f>
        <v>0</v>
      </c>
      <c r="J80" s="180"/>
      <c r="K80" s="181">
        <f>ROUND(E80*J80,2)</f>
        <v>0</v>
      </c>
      <c r="L80" s="181">
        <v>21</v>
      </c>
      <c r="M80" s="181">
        <f>G80*(1+L80/100)</f>
        <v>0</v>
      </c>
      <c r="N80" s="179">
        <v>1.0000000000000001E-5</v>
      </c>
      <c r="O80" s="179">
        <f>ROUND(E80*N80,2)</f>
        <v>0</v>
      </c>
      <c r="P80" s="179">
        <v>0</v>
      </c>
      <c r="Q80" s="179">
        <f>ROUND(E80*P80,2)</f>
        <v>0</v>
      </c>
      <c r="R80" s="181"/>
      <c r="S80" s="181" t="s">
        <v>123</v>
      </c>
      <c r="T80" s="182" t="s">
        <v>123</v>
      </c>
      <c r="U80" s="156">
        <v>0.34</v>
      </c>
      <c r="V80" s="156">
        <f>ROUND(E80*U80,2)</f>
        <v>22.64</v>
      </c>
      <c r="W80" s="156"/>
      <c r="X80" s="156" t="s">
        <v>124</v>
      </c>
      <c r="Y80" s="156" t="s">
        <v>125</v>
      </c>
      <c r="Z80" s="146"/>
      <c r="AA80" s="146"/>
      <c r="AB80" s="146"/>
      <c r="AC80" s="146"/>
      <c r="AD80" s="146"/>
      <c r="AE80" s="146"/>
      <c r="AF80" s="146"/>
      <c r="AG80" s="146" t="s">
        <v>126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5">
      <c r="A81" s="176">
        <v>30</v>
      </c>
      <c r="B81" s="177" t="s">
        <v>362</v>
      </c>
      <c r="C81" s="184" t="s">
        <v>363</v>
      </c>
      <c r="D81" s="178" t="s">
        <v>122</v>
      </c>
      <c r="E81" s="179">
        <v>66.59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21</v>
      </c>
      <c r="M81" s="181">
        <f>G81*(1+L81/100)</f>
        <v>0</v>
      </c>
      <c r="N81" s="179">
        <v>4.6000000000000001E-4</v>
      </c>
      <c r="O81" s="179">
        <f>ROUND(E81*N81,2)</f>
        <v>0.03</v>
      </c>
      <c r="P81" s="179">
        <v>0</v>
      </c>
      <c r="Q81" s="179">
        <f>ROUND(E81*P81,2)</f>
        <v>0</v>
      </c>
      <c r="R81" s="181"/>
      <c r="S81" s="181" t="s">
        <v>123</v>
      </c>
      <c r="T81" s="182" t="s">
        <v>123</v>
      </c>
      <c r="U81" s="156">
        <v>0.72499999999999998</v>
      </c>
      <c r="V81" s="156">
        <f>ROUND(E81*U81,2)</f>
        <v>48.28</v>
      </c>
      <c r="W81" s="156"/>
      <c r="X81" s="156" t="s">
        <v>124</v>
      </c>
      <c r="Y81" s="156" t="s">
        <v>125</v>
      </c>
      <c r="Z81" s="146"/>
      <c r="AA81" s="146"/>
      <c r="AB81" s="146"/>
      <c r="AC81" s="146"/>
      <c r="AD81" s="146"/>
      <c r="AE81" s="146"/>
      <c r="AF81" s="146"/>
      <c r="AG81" s="146" t="s">
        <v>126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5">
      <c r="A82" s="176">
        <v>31</v>
      </c>
      <c r="B82" s="177" t="s">
        <v>364</v>
      </c>
      <c r="C82" s="184" t="s">
        <v>365</v>
      </c>
      <c r="D82" s="178" t="s">
        <v>131</v>
      </c>
      <c r="E82" s="179">
        <v>35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79">
        <v>1.4999999999999999E-4</v>
      </c>
      <c r="O82" s="179">
        <f>ROUND(E82*N82,2)</f>
        <v>0.01</v>
      </c>
      <c r="P82" s="179">
        <v>0</v>
      </c>
      <c r="Q82" s="179">
        <f>ROUND(E82*P82,2)</f>
        <v>0</v>
      </c>
      <c r="R82" s="181" t="s">
        <v>151</v>
      </c>
      <c r="S82" s="181" t="s">
        <v>123</v>
      </c>
      <c r="T82" s="182" t="s">
        <v>123</v>
      </c>
      <c r="U82" s="156">
        <v>0</v>
      </c>
      <c r="V82" s="156">
        <f>ROUND(E82*U82,2)</f>
        <v>0</v>
      </c>
      <c r="W82" s="156"/>
      <c r="X82" s="156" t="s">
        <v>152</v>
      </c>
      <c r="Y82" s="156" t="s">
        <v>125</v>
      </c>
      <c r="Z82" s="146"/>
      <c r="AA82" s="146"/>
      <c r="AB82" s="146"/>
      <c r="AC82" s="146"/>
      <c r="AD82" s="146"/>
      <c r="AE82" s="146"/>
      <c r="AF82" s="146"/>
      <c r="AG82" s="146" t="s">
        <v>153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5">
      <c r="A83" s="176">
        <v>32</v>
      </c>
      <c r="B83" s="177" t="s">
        <v>366</v>
      </c>
      <c r="C83" s="184" t="s">
        <v>367</v>
      </c>
      <c r="D83" s="178" t="s">
        <v>171</v>
      </c>
      <c r="E83" s="179">
        <v>5.4210000000000001E-2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79">
        <v>0</v>
      </c>
      <c r="O83" s="179">
        <f>ROUND(E83*N83,2)</f>
        <v>0</v>
      </c>
      <c r="P83" s="179">
        <v>0</v>
      </c>
      <c r="Q83" s="179">
        <f>ROUND(E83*P83,2)</f>
        <v>0</v>
      </c>
      <c r="R83" s="181"/>
      <c r="S83" s="181" t="s">
        <v>123</v>
      </c>
      <c r="T83" s="182" t="s">
        <v>123</v>
      </c>
      <c r="U83" s="156">
        <v>2.4009999999999998</v>
      </c>
      <c r="V83" s="156">
        <f>ROUND(E83*U83,2)</f>
        <v>0.13</v>
      </c>
      <c r="W83" s="156"/>
      <c r="X83" s="156" t="s">
        <v>172</v>
      </c>
      <c r="Y83" s="156" t="s">
        <v>125</v>
      </c>
      <c r="Z83" s="146"/>
      <c r="AA83" s="146"/>
      <c r="AB83" s="146"/>
      <c r="AC83" s="146"/>
      <c r="AD83" s="146"/>
      <c r="AE83" s="146"/>
      <c r="AF83" s="146"/>
      <c r="AG83" s="146" t="s">
        <v>173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x14ac:dyDescent="0.25">
      <c r="A84" s="162" t="s">
        <v>118</v>
      </c>
      <c r="B84" s="163" t="s">
        <v>79</v>
      </c>
      <c r="C84" s="183" t="s">
        <v>80</v>
      </c>
      <c r="D84" s="164"/>
      <c r="E84" s="165"/>
      <c r="F84" s="166"/>
      <c r="G84" s="166">
        <f>SUMIF(AG85:AG87,"&lt;&gt;NOR",G85:G87)</f>
        <v>0</v>
      </c>
      <c r="H84" s="166"/>
      <c r="I84" s="166">
        <f>SUM(I85:I87)</f>
        <v>0</v>
      </c>
      <c r="J84" s="166"/>
      <c r="K84" s="166">
        <f>SUM(K85:K87)</f>
        <v>0</v>
      </c>
      <c r="L84" s="166"/>
      <c r="M84" s="166">
        <f>SUM(M85:M87)</f>
        <v>0</v>
      </c>
      <c r="N84" s="165"/>
      <c r="O84" s="165">
        <f>SUM(O85:O87)</f>
        <v>0</v>
      </c>
      <c r="P84" s="165"/>
      <c r="Q84" s="165">
        <f>SUM(Q85:Q87)</f>
        <v>0</v>
      </c>
      <c r="R84" s="166"/>
      <c r="S84" s="166"/>
      <c r="T84" s="167"/>
      <c r="U84" s="161"/>
      <c r="V84" s="161">
        <f>SUM(V85:V87)</f>
        <v>0.34</v>
      </c>
      <c r="W84" s="161"/>
      <c r="X84" s="161"/>
      <c r="Y84" s="161"/>
      <c r="AG84" t="s">
        <v>119</v>
      </c>
    </row>
    <row r="85" spans="1:60" outlineLevel="1" x14ac:dyDescent="0.25">
      <c r="A85" s="169">
        <v>33</v>
      </c>
      <c r="B85" s="170" t="s">
        <v>368</v>
      </c>
      <c r="C85" s="185" t="s">
        <v>369</v>
      </c>
      <c r="D85" s="171" t="s">
        <v>122</v>
      </c>
      <c r="E85" s="172">
        <v>1.2</v>
      </c>
      <c r="F85" s="173"/>
      <c r="G85" s="174">
        <f>ROUND(E85*F85,2)</f>
        <v>0</v>
      </c>
      <c r="H85" s="173"/>
      <c r="I85" s="174">
        <f>ROUND(E85*H85,2)</f>
        <v>0</v>
      </c>
      <c r="J85" s="173"/>
      <c r="K85" s="174">
        <f>ROUND(E85*J85,2)</f>
        <v>0</v>
      </c>
      <c r="L85" s="174">
        <v>21</v>
      </c>
      <c r="M85" s="174">
        <f>G85*(1+L85/100)</f>
        <v>0</v>
      </c>
      <c r="N85" s="172">
        <v>4.0000000000000002E-4</v>
      </c>
      <c r="O85" s="172">
        <f>ROUND(E85*N85,2)</f>
        <v>0</v>
      </c>
      <c r="P85" s="172">
        <v>0</v>
      </c>
      <c r="Q85" s="172">
        <f>ROUND(E85*P85,2)</f>
        <v>0</v>
      </c>
      <c r="R85" s="174"/>
      <c r="S85" s="174" t="s">
        <v>123</v>
      </c>
      <c r="T85" s="175" t="s">
        <v>123</v>
      </c>
      <c r="U85" s="156">
        <v>0.28699999999999998</v>
      </c>
      <c r="V85" s="156">
        <f>ROUND(E85*U85,2)</f>
        <v>0.34</v>
      </c>
      <c r="W85" s="156"/>
      <c r="X85" s="156" t="s">
        <v>124</v>
      </c>
      <c r="Y85" s="156" t="s">
        <v>125</v>
      </c>
      <c r="Z85" s="146"/>
      <c r="AA85" s="146"/>
      <c r="AB85" s="146"/>
      <c r="AC85" s="146"/>
      <c r="AD85" s="146"/>
      <c r="AE85" s="146"/>
      <c r="AF85" s="146"/>
      <c r="AG85" s="146" t="s">
        <v>126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2" x14ac:dyDescent="0.25">
      <c r="A86" s="153"/>
      <c r="B86" s="154"/>
      <c r="C86" s="267" t="s">
        <v>370</v>
      </c>
      <c r="D86" s="268"/>
      <c r="E86" s="268"/>
      <c r="F86" s="268"/>
      <c r="G86" s="268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191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2" x14ac:dyDescent="0.25">
      <c r="A87" s="153"/>
      <c r="B87" s="154"/>
      <c r="C87" s="186" t="s">
        <v>371</v>
      </c>
      <c r="D87" s="157"/>
      <c r="E87" s="158">
        <v>1.2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133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x14ac:dyDescent="0.25">
      <c r="A88" s="162" t="s">
        <v>118</v>
      </c>
      <c r="B88" s="163" t="s">
        <v>81</v>
      </c>
      <c r="C88" s="183" t="s">
        <v>82</v>
      </c>
      <c r="D88" s="164"/>
      <c r="E88" s="165"/>
      <c r="F88" s="166"/>
      <c r="G88" s="166">
        <f>SUMIF(AG89:AG99,"&lt;&gt;NOR",G89:G99)</f>
        <v>0</v>
      </c>
      <c r="H88" s="166"/>
      <c r="I88" s="166">
        <f>SUM(I89:I99)</f>
        <v>0</v>
      </c>
      <c r="J88" s="166"/>
      <c r="K88" s="166">
        <f>SUM(K89:K99)</f>
        <v>0</v>
      </c>
      <c r="L88" s="166"/>
      <c r="M88" s="166">
        <f>SUM(M89:M99)</f>
        <v>0</v>
      </c>
      <c r="N88" s="165"/>
      <c r="O88" s="165">
        <f>SUM(O89:O99)</f>
        <v>0.03</v>
      </c>
      <c r="P88" s="165"/>
      <c r="Q88" s="165">
        <f>SUM(Q89:Q99)</f>
        <v>0.1</v>
      </c>
      <c r="R88" s="166"/>
      <c r="S88" s="166"/>
      <c r="T88" s="167"/>
      <c r="U88" s="161"/>
      <c r="V88" s="161">
        <f>SUM(V89:V99)</f>
        <v>23.59</v>
      </c>
      <c r="W88" s="161"/>
      <c r="X88" s="161"/>
      <c r="Y88" s="161"/>
      <c r="AG88" t="s">
        <v>119</v>
      </c>
    </row>
    <row r="89" spans="1:60" outlineLevel="1" x14ac:dyDescent="0.25">
      <c r="A89" s="169">
        <v>34</v>
      </c>
      <c r="B89" s="170" t="s">
        <v>192</v>
      </c>
      <c r="C89" s="185" t="s">
        <v>193</v>
      </c>
      <c r="D89" s="171" t="s">
        <v>122</v>
      </c>
      <c r="E89" s="172">
        <v>111.7424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72">
        <v>0</v>
      </c>
      <c r="O89" s="172">
        <f>ROUND(E89*N89,2)</f>
        <v>0</v>
      </c>
      <c r="P89" s="172">
        <v>8.9999999999999998E-4</v>
      </c>
      <c r="Q89" s="172">
        <f>ROUND(E89*P89,2)</f>
        <v>0.1</v>
      </c>
      <c r="R89" s="174"/>
      <c r="S89" s="174" t="s">
        <v>123</v>
      </c>
      <c r="T89" s="175" t="s">
        <v>123</v>
      </c>
      <c r="U89" s="156">
        <v>7.6679999999999998E-2</v>
      </c>
      <c r="V89" s="156">
        <f>ROUND(E89*U89,2)</f>
        <v>8.57</v>
      </c>
      <c r="W89" s="156"/>
      <c r="X89" s="156" t="s">
        <v>124</v>
      </c>
      <c r="Y89" s="156" t="s">
        <v>125</v>
      </c>
      <c r="Z89" s="146"/>
      <c r="AA89" s="146"/>
      <c r="AB89" s="146"/>
      <c r="AC89" s="146"/>
      <c r="AD89" s="146"/>
      <c r="AE89" s="146"/>
      <c r="AF89" s="146"/>
      <c r="AG89" s="146" t="s">
        <v>126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2" x14ac:dyDescent="0.25">
      <c r="A90" s="153"/>
      <c r="B90" s="154"/>
      <c r="C90" s="186" t="s">
        <v>298</v>
      </c>
      <c r="D90" s="157"/>
      <c r="E90" s="158">
        <v>119.5324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133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5">
      <c r="A91" s="153"/>
      <c r="B91" s="154"/>
      <c r="C91" s="186" t="s">
        <v>299</v>
      </c>
      <c r="D91" s="157"/>
      <c r="E91" s="158">
        <v>-7.79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133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5">
      <c r="A92" s="169">
        <v>35</v>
      </c>
      <c r="B92" s="170" t="s">
        <v>194</v>
      </c>
      <c r="C92" s="185" t="s">
        <v>195</v>
      </c>
      <c r="D92" s="171" t="s">
        <v>122</v>
      </c>
      <c r="E92" s="172">
        <v>111.7424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21</v>
      </c>
      <c r="M92" s="174">
        <f>G92*(1+L92/100)</f>
        <v>0</v>
      </c>
      <c r="N92" s="172">
        <v>6.9999999999999994E-5</v>
      </c>
      <c r="O92" s="172">
        <f>ROUND(E92*N92,2)</f>
        <v>0.01</v>
      </c>
      <c r="P92" s="172">
        <v>0</v>
      </c>
      <c r="Q92" s="172">
        <f>ROUND(E92*P92,2)</f>
        <v>0</v>
      </c>
      <c r="R92" s="174"/>
      <c r="S92" s="174" t="s">
        <v>123</v>
      </c>
      <c r="T92" s="175" t="s">
        <v>123</v>
      </c>
      <c r="U92" s="156">
        <v>3.2480000000000002E-2</v>
      </c>
      <c r="V92" s="156">
        <f>ROUND(E92*U92,2)</f>
        <v>3.63</v>
      </c>
      <c r="W92" s="156"/>
      <c r="X92" s="156" t="s">
        <v>124</v>
      </c>
      <c r="Y92" s="156" t="s">
        <v>125</v>
      </c>
      <c r="Z92" s="146"/>
      <c r="AA92" s="146"/>
      <c r="AB92" s="146"/>
      <c r="AC92" s="146"/>
      <c r="AD92" s="146"/>
      <c r="AE92" s="146"/>
      <c r="AF92" s="146"/>
      <c r="AG92" s="146" t="s">
        <v>126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5">
      <c r="A93" s="153"/>
      <c r="B93" s="154"/>
      <c r="C93" s="186" t="s">
        <v>137</v>
      </c>
      <c r="D93" s="157"/>
      <c r="E93" s="158"/>
      <c r="F93" s="156"/>
      <c r="G93" s="156"/>
      <c r="H93" s="156"/>
      <c r="I93" s="156"/>
      <c r="J93" s="156"/>
      <c r="K93" s="156"/>
      <c r="L93" s="156"/>
      <c r="M93" s="156"/>
      <c r="N93" s="155"/>
      <c r="O93" s="155"/>
      <c r="P93" s="155"/>
      <c r="Q93" s="155"/>
      <c r="R93" s="156"/>
      <c r="S93" s="156"/>
      <c r="T93" s="156"/>
      <c r="U93" s="156"/>
      <c r="V93" s="156"/>
      <c r="W93" s="156"/>
      <c r="X93" s="156"/>
      <c r="Y93" s="156"/>
      <c r="Z93" s="146"/>
      <c r="AA93" s="146"/>
      <c r="AB93" s="146"/>
      <c r="AC93" s="146"/>
      <c r="AD93" s="146"/>
      <c r="AE93" s="146"/>
      <c r="AF93" s="146"/>
      <c r="AG93" s="146" t="s">
        <v>133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5">
      <c r="A94" s="153"/>
      <c r="B94" s="154"/>
      <c r="C94" s="186" t="s">
        <v>298</v>
      </c>
      <c r="D94" s="157"/>
      <c r="E94" s="158">
        <v>119.5324</v>
      </c>
      <c r="F94" s="156"/>
      <c r="G94" s="156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133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3" x14ac:dyDescent="0.25">
      <c r="A95" s="153"/>
      <c r="B95" s="154"/>
      <c r="C95" s="186" t="s">
        <v>299</v>
      </c>
      <c r="D95" s="157"/>
      <c r="E95" s="158">
        <v>-7.79</v>
      </c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133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5">
      <c r="A96" s="169">
        <v>36</v>
      </c>
      <c r="B96" s="170" t="s">
        <v>199</v>
      </c>
      <c r="C96" s="185" t="s">
        <v>200</v>
      </c>
      <c r="D96" s="171" t="s">
        <v>122</v>
      </c>
      <c r="E96" s="172">
        <v>111.7424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72">
        <v>1.3999999999999999E-4</v>
      </c>
      <c r="O96" s="172">
        <f>ROUND(E96*N96,2)</f>
        <v>0.02</v>
      </c>
      <c r="P96" s="172">
        <v>0</v>
      </c>
      <c r="Q96" s="172">
        <f>ROUND(E96*P96,2)</f>
        <v>0</v>
      </c>
      <c r="R96" s="174"/>
      <c r="S96" s="174" t="s">
        <v>123</v>
      </c>
      <c r="T96" s="175" t="s">
        <v>123</v>
      </c>
      <c r="U96" s="156">
        <v>0.10191</v>
      </c>
      <c r="V96" s="156">
        <f>ROUND(E96*U96,2)</f>
        <v>11.39</v>
      </c>
      <c r="W96" s="156"/>
      <c r="X96" s="156" t="s">
        <v>124</v>
      </c>
      <c r="Y96" s="156" t="s">
        <v>125</v>
      </c>
      <c r="Z96" s="146"/>
      <c r="AA96" s="146"/>
      <c r="AB96" s="146"/>
      <c r="AC96" s="146"/>
      <c r="AD96" s="146"/>
      <c r="AE96" s="146"/>
      <c r="AF96" s="146"/>
      <c r="AG96" s="146" t="s">
        <v>126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2" x14ac:dyDescent="0.25">
      <c r="A97" s="153"/>
      <c r="B97" s="154"/>
      <c r="C97" s="186" t="s">
        <v>137</v>
      </c>
      <c r="D97" s="157"/>
      <c r="E97" s="158"/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133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5">
      <c r="A98" s="153"/>
      <c r="B98" s="154"/>
      <c r="C98" s="186" t="s">
        <v>298</v>
      </c>
      <c r="D98" s="157"/>
      <c r="E98" s="158">
        <v>119.5324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133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3" x14ac:dyDescent="0.25">
      <c r="A99" s="153"/>
      <c r="B99" s="154"/>
      <c r="C99" s="186" t="s">
        <v>299</v>
      </c>
      <c r="D99" s="157"/>
      <c r="E99" s="158">
        <v>-7.79</v>
      </c>
      <c r="F99" s="156"/>
      <c r="G99" s="156"/>
      <c r="H99" s="156"/>
      <c r="I99" s="156"/>
      <c r="J99" s="156"/>
      <c r="K99" s="156"/>
      <c r="L99" s="156"/>
      <c r="M99" s="156"/>
      <c r="N99" s="155"/>
      <c r="O99" s="155"/>
      <c r="P99" s="155"/>
      <c r="Q99" s="155"/>
      <c r="R99" s="156"/>
      <c r="S99" s="156"/>
      <c r="T99" s="156"/>
      <c r="U99" s="156"/>
      <c r="V99" s="156"/>
      <c r="W99" s="156"/>
      <c r="X99" s="156"/>
      <c r="Y99" s="156"/>
      <c r="Z99" s="146"/>
      <c r="AA99" s="146"/>
      <c r="AB99" s="146"/>
      <c r="AC99" s="146"/>
      <c r="AD99" s="146"/>
      <c r="AE99" s="146"/>
      <c r="AF99" s="146"/>
      <c r="AG99" s="146" t="s">
        <v>133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x14ac:dyDescent="0.25">
      <c r="A100" s="162" t="s">
        <v>118</v>
      </c>
      <c r="B100" s="163" t="s">
        <v>83</v>
      </c>
      <c r="C100" s="183" t="s">
        <v>84</v>
      </c>
      <c r="D100" s="164"/>
      <c r="E100" s="165"/>
      <c r="F100" s="166"/>
      <c r="G100" s="166">
        <f>SUMIF(AG101:AG111,"&lt;&gt;NOR",G101:G111)</f>
        <v>0</v>
      </c>
      <c r="H100" s="166"/>
      <c r="I100" s="166">
        <f>SUM(I101:I111)</f>
        <v>0</v>
      </c>
      <c r="J100" s="166"/>
      <c r="K100" s="166">
        <f>SUM(K101:K111)</f>
        <v>0</v>
      </c>
      <c r="L100" s="166"/>
      <c r="M100" s="166">
        <f>SUM(M101:M111)</f>
        <v>0</v>
      </c>
      <c r="N100" s="165"/>
      <c r="O100" s="165">
        <f>SUM(O101:O111)</f>
        <v>0</v>
      </c>
      <c r="P100" s="165"/>
      <c r="Q100" s="165">
        <f>SUM(Q101:Q111)</f>
        <v>0</v>
      </c>
      <c r="R100" s="166"/>
      <c r="S100" s="166"/>
      <c r="T100" s="167"/>
      <c r="U100" s="161"/>
      <c r="V100" s="161">
        <f>SUM(V101:V111)</f>
        <v>0</v>
      </c>
      <c r="W100" s="161"/>
      <c r="X100" s="161"/>
      <c r="Y100" s="161"/>
      <c r="AG100" t="s">
        <v>119</v>
      </c>
    </row>
    <row r="101" spans="1:60" ht="20.399999999999999" outlineLevel="1" x14ac:dyDescent="0.25">
      <c r="A101" s="176">
        <v>37</v>
      </c>
      <c r="B101" s="177" t="s">
        <v>372</v>
      </c>
      <c r="C101" s="184" t="s">
        <v>373</v>
      </c>
      <c r="D101" s="178" t="s">
        <v>249</v>
      </c>
      <c r="E101" s="179">
        <v>1</v>
      </c>
      <c r="F101" s="180"/>
      <c r="G101" s="181">
        <f t="shared" ref="G101:G111" si="0">ROUND(E101*F101,2)</f>
        <v>0</v>
      </c>
      <c r="H101" s="180"/>
      <c r="I101" s="181">
        <f t="shared" ref="I101:I111" si="1">ROUND(E101*H101,2)</f>
        <v>0</v>
      </c>
      <c r="J101" s="180"/>
      <c r="K101" s="181">
        <f t="shared" ref="K101:K111" si="2">ROUND(E101*J101,2)</f>
        <v>0</v>
      </c>
      <c r="L101" s="181">
        <v>21</v>
      </c>
      <c r="M101" s="181">
        <f t="shared" ref="M101:M111" si="3">G101*(1+L101/100)</f>
        <v>0</v>
      </c>
      <c r="N101" s="179">
        <v>0</v>
      </c>
      <c r="O101" s="179">
        <f t="shared" ref="O101:O111" si="4">ROUND(E101*N101,2)</f>
        <v>0</v>
      </c>
      <c r="P101" s="179">
        <v>0</v>
      </c>
      <c r="Q101" s="179">
        <f t="shared" ref="Q101:Q111" si="5">ROUND(E101*P101,2)</f>
        <v>0</v>
      </c>
      <c r="R101" s="181"/>
      <c r="S101" s="181" t="s">
        <v>246</v>
      </c>
      <c r="T101" s="182" t="s">
        <v>211</v>
      </c>
      <c r="U101" s="156">
        <v>0</v>
      </c>
      <c r="V101" s="156">
        <f t="shared" ref="V101:V111" si="6">ROUND(E101*U101,2)</f>
        <v>0</v>
      </c>
      <c r="W101" s="156"/>
      <c r="X101" s="156" t="s">
        <v>124</v>
      </c>
      <c r="Y101" s="156" t="s">
        <v>125</v>
      </c>
      <c r="Z101" s="146"/>
      <c r="AA101" s="146"/>
      <c r="AB101" s="146"/>
      <c r="AC101" s="146"/>
      <c r="AD101" s="146"/>
      <c r="AE101" s="146"/>
      <c r="AF101" s="146"/>
      <c r="AG101" s="146" t="s">
        <v>126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0.399999999999999" outlineLevel="1" x14ac:dyDescent="0.25">
      <c r="A102" s="176">
        <v>38</v>
      </c>
      <c r="B102" s="177" t="s">
        <v>374</v>
      </c>
      <c r="C102" s="184" t="s">
        <v>375</v>
      </c>
      <c r="D102" s="178" t="s">
        <v>249</v>
      </c>
      <c r="E102" s="179">
        <v>1</v>
      </c>
      <c r="F102" s="180"/>
      <c r="G102" s="181">
        <f t="shared" si="0"/>
        <v>0</v>
      </c>
      <c r="H102" s="180"/>
      <c r="I102" s="181">
        <f t="shared" si="1"/>
        <v>0</v>
      </c>
      <c r="J102" s="180"/>
      <c r="K102" s="181">
        <f t="shared" si="2"/>
        <v>0</v>
      </c>
      <c r="L102" s="181">
        <v>21</v>
      </c>
      <c r="M102" s="181">
        <f t="shared" si="3"/>
        <v>0</v>
      </c>
      <c r="N102" s="179">
        <v>0</v>
      </c>
      <c r="O102" s="179">
        <f t="shared" si="4"/>
        <v>0</v>
      </c>
      <c r="P102" s="179">
        <v>0</v>
      </c>
      <c r="Q102" s="179">
        <f t="shared" si="5"/>
        <v>0</v>
      </c>
      <c r="R102" s="181"/>
      <c r="S102" s="181" t="s">
        <v>246</v>
      </c>
      <c r="T102" s="182" t="s">
        <v>211</v>
      </c>
      <c r="U102" s="156">
        <v>0</v>
      </c>
      <c r="V102" s="156">
        <f t="shared" si="6"/>
        <v>0</v>
      </c>
      <c r="W102" s="156"/>
      <c r="X102" s="156" t="s">
        <v>124</v>
      </c>
      <c r="Y102" s="156" t="s">
        <v>125</v>
      </c>
      <c r="Z102" s="146"/>
      <c r="AA102" s="146"/>
      <c r="AB102" s="146"/>
      <c r="AC102" s="146"/>
      <c r="AD102" s="146"/>
      <c r="AE102" s="146"/>
      <c r="AF102" s="146"/>
      <c r="AG102" s="146" t="s">
        <v>126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0.399999999999999" outlineLevel="1" x14ac:dyDescent="0.25">
      <c r="A103" s="176">
        <v>39</v>
      </c>
      <c r="B103" s="177" t="s">
        <v>376</v>
      </c>
      <c r="C103" s="184" t="s">
        <v>377</v>
      </c>
      <c r="D103" s="178" t="s">
        <v>249</v>
      </c>
      <c r="E103" s="179">
        <v>1</v>
      </c>
      <c r="F103" s="180"/>
      <c r="G103" s="181">
        <f t="shared" si="0"/>
        <v>0</v>
      </c>
      <c r="H103" s="180"/>
      <c r="I103" s="181">
        <f t="shared" si="1"/>
        <v>0</v>
      </c>
      <c r="J103" s="180"/>
      <c r="K103" s="181">
        <f t="shared" si="2"/>
        <v>0</v>
      </c>
      <c r="L103" s="181">
        <v>21</v>
      </c>
      <c r="M103" s="181">
        <f t="shared" si="3"/>
        <v>0</v>
      </c>
      <c r="N103" s="179">
        <v>0</v>
      </c>
      <c r="O103" s="179">
        <f t="shared" si="4"/>
        <v>0</v>
      </c>
      <c r="P103" s="179">
        <v>0</v>
      </c>
      <c r="Q103" s="179">
        <f t="shared" si="5"/>
        <v>0</v>
      </c>
      <c r="R103" s="181"/>
      <c r="S103" s="181" t="s">
        <v>246</v>
      </c>
      <c r="T103" s="182" t="s">
        <v>211</v>
      </c>
      <c r="U103" s="156">
        <v>0</v>
      </c>
      <c r="V103" s="156">
        <f t="shared" si="6"/>
        <v>0</v>
      </c>
      <c r="W103" s="156"/>
      <c r="X103" s="156" t="s">
        <v>124</v>
      </c>
      <c r="Y103" s="156" t="s">
        <v>125</v>
      </c>
      <c r="Z103" s="146"/>
      <c r="AA103" s="146"/>
      <c r="AB103" s="146"/>
      <c r="AC103" s="146"/>
      <c r="AD103" s="146"/>
      <c r="AE103" s="146"/>
      <c r="AF103" s="146"/>
      <c r="AG103" s="146" t="s">
        <v>126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0.399999999999999" outlineLevel="1" x14ac:dyDescent="0.25">
      <c r="A104" s="176">
        <v>40</v>
      </c>
      <c r="B104" s="177" t="s">
        <v>378</v>
      </c>
      <c r="C104" s="184" t="s">
        <v>379</v>
      </c>
      <c r="D104" s="178" t="s">
        <v>249</v>
      </c>
      <c r="E104" s="179">
        <v>1</v>
      </c>
      <c r="F104" s="180"/>
      <c r="G104" s="181">
        <f t="shared" si="0"/>
        <v>0</v>
      </c>
      <c r="H104" s="180"/>
      <c r="I104" s="181">
        <f t="shared" si="1"/>
        <v>0</v>
      </c>
      <c r="J104" s="180"/>
      <c r="K104" s="181">
        <f t="shared" si="2"/>
        <v>0</v>
      </c>
      <c r="L104" s="181">
        <v>21</v>
      </c>
      <c r="M104" s="181">
        <f t="shared" si="3"/>
        <v>0</v>
      </c>
      <c r="N104" s="179">
        <v>0</v>
      </c>
      <c r="O104" s="179">
        <f t="shared" si="4"/>
        <v>0</v>
      </c>
      <c r="P104" s="179">
        <v>0</v>
      </c>
      <c r="Q104" s="179">
        <f t="shared" si="5"/>
        <v>0</v>
      </c>
      <c r="R104" s="181"/>
      <c r="S104" s="181" t="s">
        <v>246</v>
      </c>
      <c r="T104" s="182" t="s">
        <v>211</v>
      </c>
      <c r="U104" s="156">
        <v>0</v>
      </c>
      <c r="V104" s="156">
        <f t="shared" si="6"/>
        <v>0</v>
      </c>
      <c r="W104" s="156"/>
      <c r="X104" s="156" t="s">
        <v>124</v>
      </c>
      <c r="Y104" s="156" t="s">
        <v>125</v>
      </c>
      <c r="Z104" s="146"/>
      <c r="AA104" s="146"/>
      <c r="AB104" s="146"/>
      <c r="AC104" s="146"/>
      <c r="AD104" s="146"/>
      <c r="AE104" s="146"/>
      <c r="AF104" s="146"/>
      <c r="AG104" s="146" t="s">
        <v>126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0.399999999999999" outlineLevel="1" x14ac:dyDescent="0.25">
      <c r="A105" s="176">
        <v>41</v>
      </c>
      <c r="B105" s="177" t="s">
        <v>380</v>
      </c>
      <c r="C105" s="184" t="s">
        <v>381</v>
      </c>
      <c r="D105" s="178" t="s">
        <v>249</v>
      </c>
      <c r="E105" s="179">
        <v>1</v>
      </c>
      <c r="F105" s="180"/>
      <c r="G105" s="181">
        <f t="shared" si="0"/>
        <v>0</v>
      </c>
      <c r="H105" s="180"/>
      <c r="I105" s="181">
        <f t="shared" si="1"/>
        <v>0</v>
      </c>
      <c r="J105" s="180"/>
      <c r="K105" s="181">
        <f t="shared" si="2"/>
        <v>0</v>
      </c>
      <c r="L105" s="181">
        <v>21</v>
      </c>
      <c r="M105" s="181">
        <f t="shared" si="3"/>
        <v>0</v>
      </c>
      <c r="N105" s="179">
        <v>0</v>
      </c>
      <c r="O105" s="179">
        <f t="shared" si="4"/>
        <v>0</v>
      </c>
      <c r="P105" s="179">
        <v>0</v>
      </c>
      <c r="Q105" s="179">
        <f t="shared" si="5"/>
        <v>0</v>
      </c>
      <c r="R105" s="181"/>
      <c r="S105" s="181" t="s">
        <v>246</v>
      </c>
      <c r="T105" s="182" t="s">
        <v>211</v>
      </c>
      <c r="U105" s="156">
        <v>0</v>
      </c>
      <c r="V105" s="156">
        <f t="shared" si="6"/>
        <v>0</v>
      </c>
      <c r="W105" s="156"/>
      <c r="X105" s="156" t="s">
        <v>124</v>
      </c>
      <c r="Y105" s="156" t="s">
        <v>125</v>
      </c>
      <c r="Z105" s="146"/>
      <c r="AA105" s="146"/>
      <c r="AB105" s="146"/>
      <c r="AC105" s="146"/>
      <c r="AD105" s="146"/>
      <c r="AE105" s="146"/>
      <c r="AF105" s="146"/>
      <c r="AG105" s="146" t="s">
        <v>126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0.399999999999999" outlineLevel="1" x14ac:dyDescent="0.25">
      <c r="A106" s="176">
        <v>42</v>
      </c>
      <c r="B106" s="177" t="s">
        <v>382</v>
      </c>
      <c r="C106" s="184" t="s">
        <v>383</v>
      </c>
      <c r="D106" s="178" t="s">
        <v>249</v>
      </c>
      <c r="E106" s="179">
        <v>1</v>
      </c>
      <c r="F106" s="180"/>
      <c r="G106" s="181">
        <f t="shared" si="0"/>
        <v>0</v>
      </c>
      <c r="H106" s="180"/>
      <c r="I106" s="181">
        <f t="shared" si="1"/>
        <v>0</v>
      </c>
      <c r="J106" s="180"/>
      <c r="K106" s="181">
        <f t="shared" si="2"/>
        <v>0</v>
      </c>
      <c r="L106" s="181">
        <v>21</v>
      </c>
      <c r="M106" s="181">
        <f t="shared" si="3"/>
        <v>0</v>
      </c>
      <c r="N106" s="179">
        <v>0</v>
      </c>
      <c r="O106" s="179">
        <f t="shared" si="4"/>
        <v>0</v>
      </c>
      <c r="P106" s="179">
        <v>0</v>
      </c>
      <c r="Q106" s="179">
        <f t="shared" si="5"/>
        <v>0</v>
      </c>
      <c r="R106" s="181"/>
      <c r="S106" s="181" t="s">
        <v>246</v>
      </c>
      <c r="T106" s="182" t="s">
        <v>211</v>
      </c>
      <c r="U106" s="156">
        <v>0</v>
      </c>
      <c r="V106" s="156">
        <f t="shared" si="6"/>
        <v>0</v>
      </c>
      <c r="W106" s="156"/>
      <c r="X106" s="156" t="s">
        <v>124</v>
      </c>
      <c r="Y106" s="156" t="s">
        <v>125</v>
      </c>
      <c r="Z106" s="146"/>
      <c r="AA106" s="146"/>
      <c r="AB106" s="146"/>
      <c r="AC106" s="146"/>
      <c r="AD106" s="146"/>
      <c r="AE106" s="146"/>
      <c r="AF106" s="146"/>
      <c r="AG106" s="146" t="s">
        <v>126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5">
      <c r="A107" s="176">
        <v>43</v>
      </c>
      <c r="B107" s="177" t="s">
        <v>384</v>
      </c>
      <c r="C107" s="184" t="s">
        <v>385</v>
      </c>
      <c r="D107" s="178" t="s">
        <v>249</v>
      </c>
      <c r="E107" s="179">
        <v>4</v>
      </c>
      <c r="F107" s="180"/>
      <c r="G107" s="181">
        <f t="shared" si="0"/>
        <v>0</v>
      </c>
      <c r="H107" s="180"/>
      <c r="I107" s="181">
        <f t="shared" si="1"/>
        <v>0</v>
      </c>
      <c r="J107" s="180"/>
      <c r="K107" s="181">
        <f t="shared" si="2"/>
        <v>0</v>
      </c>
      <c r="L107" s="181">
        <v>21</v>
      </c>
      <c r="M107" s="181">
        <f t="shared" si="3"/>
        <v>0</v>
      </c>
      <c r="N107" s="179">
        <v>0</v>
      </c>
      <c r="O107" s="179">
        <f t="shared" si="4"/>
        <v>0</v>
      </c>
      <c r="P107" s="179">
        <v>0</v>
      </c>
      <c r="Q107" s="179">
        <f t="shared" si="5"/>
        <v>0</v>
      </c>
      <c r="R107" s="181"/>
      <c r="S107" s="181" t="s">
        <v>246</v>
      </c>
      <c r="T107" s="182" t="s">
        <v>211</v>
      </c>
      <c r="U107" s="156">
        <v>0</v>
      </c>
      <c r="V107" s="156">
        <f t="shared" si="6"/>
        <v>0</v>
      </c>
      <c r="W107" s="156"/>
      <c r="X107" s="156" t="s">
        <v>124</v>
      </c>
      <c r="Y107" s="156" t="s">
        <v>125</v>
      </c>
      <c r="Z107" s="146"/>
      <c r="AA107" s="146"/>
      <c r="AB107" s="146"/>
      <c r="AC107" s="146"/>
      <c r="AD107" s="146"/>
      <c r="AE107" s="146"/>
      <c r="AF107" s="146"/>
      <c r="AG107" s="146" t="s">
        <v>126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5">
      <c r="A108" s="176">
        <v>44</v>
      </c>
      <c r="B108" s="177" t="s">
        <v>386</v>
      </c>
      <c r="C108" s="184" t="s">
        <v>387</v>
      </c>
      <c r="D108" s="178" t="s">
        <v>249</v>
      </c>
      <c r="E108" s="179">
        <v>1</v>
      </c>
      <c r="F108" s="180"/>
      <c r="G108" s="181">
        <f t="shared" si="0"/>
        <v>0</v>
      </c>
      <c r="H108" s="180"/>
      <c r="I108" s="181">
        <f t="shared" si="1"/>
        <v>0</v>
      </c>
      <c r="J108" s="180"/>
      <c r="K108" s="181">
        <f t="shared" si="2"/>
        <v>0</v>
      </c>
      <c r="L108" s="181">
        <v>21</v>
      </c>
      <c r="M108" s="181">
        <f t="shared" si="3"/>
        <v>0</v>
      </c>
      <c r="N108" s="179">
        <v>0</v>
      </c>
      <c r="O108" s="179">
        <f t="shared" si="4"/>
        <v>0</v>
      </c>
      <c r="P108" s="179">
        <v>0</v>
      </c>
      <c r="Q108" s="179">
        <f t="shared" si="5"/>
        <v>0</v>
      </c>
      <c r="R108" s="181"/>
      <c r="S108" s="181" t="s">
        <v>246</v>
      </c>
      <c r="T108" s="182" t="s">
        <v>211</v>
      </c>
      <c r="U108" s="156">
        <v>0</v>
      </c>
      <c r="V108" s="156">
        <f t="shared" si="6"/>
        <v>0</v>
      </c>
      <c r="W108" s="156"/>
      <c r="X108" s="156" t="s">
        <v>124</v>
      </c>
      <c r="Y108" s="156" t="s">
        <v>125</v>
      </c>
      <c r="Z108" s="146"/>
      <c r="AA108" s="146"/>
      <c r="AB108" s="146"/>
      <c r="AC108" s="146"/>
      <c r="AD108" s="146"/>
      <c r="AE108" s="146"/>
      <c r="AF108" s="146"/>
      <c r="AG108" s="146" t="s">
        <v>126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5">
      <c r="A109" s="176">
        <v>45</v>
      </c>
      <c r="B109" s="177" t="s">
        <v>388</v>
      </c>
      <c r="C109" s="184" t="s">
        <v>389</v>
      </c>
      <c r="D109" s="178" t="s">
        <v>249</v>
      </c>
      <c r="E109" s="179">
        <v>4</v>
      </c>
      <c r="F109" s="180"/>
      <c r="G109" s="181">
        <f t="shared" si="0"/>
        <v>0</v>
      </c>
      <c r="H109" s="180"/>
      <c r="I109" s="181">
        <f t="shared" si="1"/>
        <v>0</v>
      </c>
      <c r="J109" s="180"/>
      <c r="K109" s="181">
        <f t="shared" si="2"/>
        <v>0</v>
      </c>
      <c r="L109" s="181">
        <v>21</v>
      </c>
      <c r="M109" s="181">
        <f t="shared" si="3"/>
        <v>0</v>
      </c>
      <c r="N109" s="179">
        <v>0</v>
      </c>
      <c r="O109" s="179">
        <f t="shared" si="4"/>
        <v>0</v>
      </c>
      <c r="P109" s="179">
        <v>0</v>
      </c>
      <c r="Q109" s="179">
        <f t="shared" si="5"/>
        <v>0</v>
      </c>
      <c r="R109" s="181"/>
      <c r="S109" s="181" t="s">
        <v>246</v>
      </c>
      <c r="T109" s="182" t="s">
        <v>211</v>
      </c>
      <c r="U109" s="156">
        <v>0</v>
      </c>
      <c r="V109" s="156">
        <f t="shared" si="6"/>
        <v>0</v>
      </c>
      <c r="W109" s="156"/>
      <c r="X109" s="156" t="s">
        <v>124</v>
      </c>
      <c r="Y109" s="156" t="s">
        <v>125</v>
      </c>
      <c r="Z109" s="146"/>
      <c r="AA109" s="146"/>
      <c r="AB109" s="146"/>
      <c r="AC109" s="146"/>
      <c r="AD109" s="146"/>
      <c r="AE109" s="146"/>
      <c r="AF109" s="146"/>
      <c r="AG109" s="146" t="s">
        <v>126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5">
      <c r="A110" s="176">
        <v>46</v>
      </c>
      <c r="B110" s="177" t="s">
        <v>390</v>
      </c>
      <c r="C110" s="184" t="s">
        <v>391</v>
      </c>
      <c r="D110" s="178" t="s">
        <v>249</v>
      </c>
      <c r="E110" s="179">
        <v>1</v>
      </c>
      <c r="F110" s="180"/>
      <c r="G110" s="181">
        <f t="shared" si="0"/>
        <v>0</v>
      </c>
      <c r="H110" s="180"/>
      <c r="I110" s="181">
        <f t="shared" si="1"/>
        <v>0</v>
      </c>
      <c r="J110" s="180"/>
      <c r="K110" s="181">
        <f t="shared" si="2"/>
        <v>0</v>
      </c>
      <c r="L110" s="181">
        <v>21</v>
      </c>
      <c r="M110" s="181">
        <f t="shared" si="3"/>
        <v>0</v>
      </c>
      <c r="N110" s="179">
        <v>0</v>
      </c>
      <c r="O110" s="179">
        <f t="shared" si="4"/>
        <v>0</v>
      </c>
      <c r="P110" s="179">
        <v>0</v>
      </c>
      <c r="Q110" s="179">
        <f t="shared" si="5"/>
        <v>0</v>
      </c>
      <c r="R110" s="181"/>
      <c r="S110" s="181" t="s">
        <v>246</v>
      </c>
      <c r="T110" s="182" t="s">
        <v>211</v>
      </c>
      <c r="U110" s="156">
        <v>0</v>
      </c>
      <c r="V110" s="156">
        <f t="shared" si="6"/>
        <v>0</v>
      </c>
      <c r="W110" s="156"/>
      <c r="X110" s="156" t="s">
        <v>124</v>
      </c>
      <c r="Y110" s="156" t="s">
        <v>125</v>
      </c>
      <c r="Z110" s="146"/>
      <c r="AA110" s="146"/>
      <c r="AB110" s="146"/>
      <c r="AC110" s="146"/>
      <c r="AD110" s="146"/>
      <c r="AE110" s="146"/>
      <c r="AF110" s="146"/>
      <c r="AG110" s="146" t="s">
        <v>126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0.399999999999999" outlineLevel="1" x14ac:dyDescent="0.25">
      <c r="A111" s="176">
        <v>47</v>
      </c>
      <c r="B111" s="177" t="s">
        <v>392</v>
      </c>
      <c r="C111" s="184" t="s">
        <v>393</v>
      </c>
      <c r="D111" s="178" t="s">
        <v>210</v>
      </c>
      <c r="E111" s="179">
        <v>1</v>
      </c>
      <c r="F111" s="180"/>
      <c r="G111" s="181">
        <f t="shared" si="0"/>
        <v>0</v>
      </c>
      <c r="H111" s="180"/>
      <c r="I111" s="181">
        <f t="shared" si="1"/>
        <v>0</v>
      </c>
      <c r="J111" s="180"/>
      <c r="K111" s="181">
        <f t="shared" si="2"/>
        <v>0</v>
      </c>
      <c r="L111" s="181">
        <v>21</v>
      </c>
      <c r="M111" s="181">
        <f t="shared" si="3"/>
        <v>0</v>
      </c>
      <c r="N111" s="179">
        <v>0</v>
      </c>
      <c r="O111" s="179">
        <f t="shared" si="4"/>
        <v>0</v>
      </c>
      <c r="P111" s="179">
        <v>0</v>
      </c>
      <c r="Q111" s="179">
        <f t="shared" si="5"/>
        <v>0</v>
      </c>
      <c r="R111" s="181"/>
      <c r="S111" s="181" t="s">
        <v>246</v>
      </c>
      <c r="T111" s="182" t="s">
        <v>211</v>
      </c>
      <c r="U111" s="156">
        <v>0</v>
      </c>
      <c r="V111" s="156">
        <f t="shared" si="6"/>
        <v>0</v>
      </c>
      <c r="W111" s="156"/>
      <c r="X111" s="156" t="s">
        <v>124</v>
      </c>
      <c r="Y111" s="156" t="s">
        <v>125</v>
      </c>
      <c r="Z111" s="146"/>
      <c r="AA111" s="146"/>
      <c r="AB111" s="146"/>
      <c r="AC111" s="146"/>
      <c r="AD111" s="146"/>
      <c r="AE111" s="146"/>
      <c r="AF111" s="146"/>
      <c r="AG111" s="146" t="s">
        <v>126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x14ac:dyDescent="0.25">
      <c r="A112" s="162" t="s">
        <v>118</v>
      </c>
      <c r="B112" s="163" t="s">
        <v>85</v>
      </c>
      <c r="C112" s="183" t="s">
        <v>86</v>
      </c>
      <c r="D112" s="164"/>
      <c r="E112" s="165"/>
      <c r="F112" s="166"/>
      <c r="G112" s="166">
        <f>SUMIF(AG113:AG147,"&lt;&gt;NOR",G113:G147)</f>
        <v>0</v>
      </c>
      <c r="H112" s="166"/>
      <c r="I112" s="166">
        <f>SUM(I113:I147)</f>
        <v>0</v>
      </c>
      <c r="J112" s="166"/>
      <c r="K112" s="166">
        <f>SUM(K113:K147)</f>
        <v>0</v>
      </c>
      <c r="L112" s="166"/>
      <c r="M112" s="166">
        <f>SUM(M113:M147)</f>
        <v>0</v>
      </c>
      <c r="N112" s="165"/>
      <c r="O112" s="165">
        <f>SUM(O113:O147)</f>
        <v>0.05</v>
      </c>
      <c r="P112" s="165"/>
      <c r="Q112" s="165">
        <f>SUM(Q113:Q147)</f>
        <v>0</v>
      </c>
      <c r="R112" s="166"/>
      <c r="S112" s="166"/>
      <c r="T112" s="167"/>
      <c r="U112" s="161"/>
      <c r="V112" s="161">
        <f>SUM(V113:V147)</f>
        <v>54.47</v>
      </c>
      <c r="W112" s="161"/>
      <c r="X112" s="161"/>
      <c r="Y112" s="161"/>
      <c r="AG112" t="s">
        <v>119</v>
      </c>
    </row>
    <row r="113" spans="1:60" ht="20.399999999999999" outlineLevel="1" x14ac:dyDescent="0.25">
      <c r="A113" s="176">
        <v>48</v>
      </c>
      <c r="B113" s="177" t="s">
        <v>201</v>
      </c>
      <c r="C113" s="184" t="s">
        <v>202</v>
      </c>
      <c r="D113" s="178" t="s">
        <v>131</v>
      </c>
      <c r="E113" s="179">
        <v>60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5.0000000000000002E-5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123</v>
      </c>
      <c r="T113" s="182" t="s">
        <v>123</v>
      </c>
      <c r="U113" s="156">
        <v>7.8E-2</v>
      </c>
      <c r="V113" s="156">
        <f>ROUND(E113*U113,2)</f>
        <v>4.68</v>
      </c>
      <c r="W113" s="156"/>
      <c r="X113" s="156" t="s">
        <v>124</v>
      </c>
      <c r="Y113" s="156" t="s">
        <v>125</v>
      </c>
      <c r="Z113" s="146"/>
      <c r="AA113" s="146"/>
      <c r="AB113" s="146"/>
      <c r="AC113" s="146"/>
      <c r="AD113" s="146"/>
      <c r="AE113" s="146"/>
      <c r="AF113" s="146"/>
      <c r="AG113" s="146" t="s">
        <v>126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5">
      <c r="A114" s="176">
        <v>49</v>
      </c>
      <c r="B114" s="177" t="s">
        <v>394</v>
      </c>
      <c r="C114" s="184" t="s">
        <v>395</v>
      </c>
      <c r="D114" s="178" t="s">
        <v>131</v>
      </c>
      <c r="E114" s="179">
        <v>4</v>
      </c>
      <c r="F114" s="180"/>
      <c r="G114" s="181">
        <f>ROUND(E114*F114,2)</f>
        <v>0</v>
      </c>
      <c r="H114" s="180"/>
      <c r="I114" s="181">
        <f>ROUND(E114*H114,2)</f>
        <v>0</v>
      </c>
      <c r="J114" s="180"/>
      <c r="K114" s="181">
        <f>ROUND(E114*J114,2)</f>
        <v>0</v>
      </c>
      <c r="L114" s="181">
        <v>21</v>
      </c>
      <c r="M114" s="181">
        <f>G114*(1+L114/100)</f>
        <v>0</v>
      </c>
      <c r="N114" s="179">
        <v>0</v>
      </c>
      <c r="O114" s="179">
        <f>ROUND(E114*N114,2)</f>
        <v>0</v>
      </c>
      <c r="P114" s="179">
        <v>0</v>
      </c>
      <c r="Q114" s="179">
        <f>ROUND(E114*P114,2)</f>
        <v>0</v>
      </c>
      <c r="R114" s="181"/>
      <c r="S114" s="181" t="s">
        <v>123</v>
      </c>
      <c r="T114" s="182" t="s">
        <v>123</v>
      </c>
      <c r="U114" s="156">
        <v>0.22</v>
      </c>
      <c r="V114" s="156">
        <f>ROUND(E114*U114,2)</f>
        <v>0.88</v>
      </c>
      <c r="W114" s="156"/>
      <c r="X114" s="156" t="s">
        <v>124</v>
      </c>
      <c r="Y114" s="156" t="s">
        <v>125</v>
      </c>
      <c r="Z114" s="146"/>
      <c r="AA114" s="146"/>
      <c r="AB114" s="146"/>
      <c r="AC114" s="146"/>
      <c r="AD114" s="146"/>
      <c r="AE114" s="146"/>
      <c r="AF114" s="146"/>
      <c r="AG114" s="146" t="s">
        <v>126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20.399999999999999" outlineLevel="1" x14ac:dyDescent="0.25">
      <c r="A115" s="176">
        <v>50</v>
      </c>
      <c r="B115" s="177" t="s">
        <v>203</v>
      </c>
      <c r="C115" s="184" t="s">
        <v>204</v>
      </c>
      <c r="D115" s="178" t="s">
        <v>148</v>
      </c>
      <c r="E115" s="179">
        <v>17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2.0000000000000002E-5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123</v>
      </c>
      <c r="T115" s="182" t="s">
        <v>123</v>
      </c>
      <c r="U115" s="156">
        <v>0.14130000000000001</v>
      </c>
      <c r="V115" s="156">
        <f>ROUND(E115*U115,2)</f>
        <v>2.4</v>
      </c>
      <c r="W115" s="156"/>
      <c r="X115" s="156" t="s">
        <v>124</v>
      </c>
      <c r="Y115" s="156" t="s">
        <v>125</v>
      </c>
      <c r="Z115" s="146"/>
      <c r="AA115" s="146"/>
      <c r="AB115" s="146"/>
      <c r="AC115" s="146"/>
      <c r="AD115" s="146"/>
      <c r="AE115" s="146"/>
      <c r="AF115" s="146"/>
      <c r="AG115" s="146" t="s">
        <v>126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20.399999999999999" outlineLevel="1" x14ac:dyDescent="0.25">
      <c r="A116" s="169">
        <v>51</v>
      </c>
      <c r="B116" s="170" t="s">
        <v>205</v>
      </c>
      <c r="C116" s="185" t="s">
        <v>206</v>
      </c>
      <c r="D116" s="171" t="s">
        <v>148</v>
      </c>
      <c r="E116" s="172">
        <v>14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4"/>
      <c r="S116" s="174" t="s">
        <v>123</v>
      </c>
      <c r="T116" s="175" t="s">
        <v>123</v>
      </c>
      <c r="U116" s="156">
        <v>1.2999999999999999E-2</v>
      </c>
      <c r="V116" s="156">
        <f>ROUND(E116*U116,2)</f>
        <v>0.18</v>
      </c>
      <c r="W116" s="156"/>
      <c r="X116" s="156" t="s">
        <v>124</v>
      </c>
      <c r="Y116" s="156" t="s">
        <v>125</v>
      </c>
      <c r="Z116" s="146"/>
      <c r="AA116" s="146"/>
      <c r="AB116" s="146"/>
      <c r="AC116" s="146"/>
      <c r="AD116" s="146"/>
      <c r="AE116" s="146"/>
      <c r="AF116" s="146"/>
      <c r="AG116" s="146" t="s">
        <v>126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2" x14ac:dyDescent="0.25">
      <c r="A117" s="153"/>
      <c r="B117" s="154"/>
      <c r="C117" s="186" t="s">
        <v>396</v>
      </c>
      <c r="D117" s="157"/>
      <c r="E117" s="158">
        <v>14</v>
      </c>
      <c r="F117" s="156"/>
      <c r="G117" s="156"/>
      <c r="H117" s="156"/>
      <c r="I117" s="156"/>
      <c r="J117" s="156"/>
      <c r="K117" s="156"/>
      <c r="L117" s="156"/>
      <c r="M117" s="156"/>
      <c r="N117" s="155"/>
      <c r="O117" s="155"/>
      <c r="P117" s="155"/>
      <c r="Q117" s="155"/>
      <c r="R117" s="156"/>
      <c r="S117" s="156"/>
      <c r="T117" s="156"/>
      <c r="U117" s="156"/>
      <c r="V117" s="156"/>
      <c r="W117" s="156"/>
      <c r="X117" s="156"/>
      <c r="Y117" s="156"/>
      <c r="Z117" s="146"/>
      <c r="AA117" s="146"/>
      <c r="AB117" s="146"/>
      <c r="AC117" s="146"/>
      <c r="AD117" s="146"/>
      <c r="AE117" s="146"/>
      <c r="AF117" s="146"/>
      <c r="AG117" s="146" t="s">
        <v>133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5">
      <c r="A118" s="176">
        <v>52</v>
      </c>
      <c r="B118" s="177" t="s">
        <v>397</v>
      </c>
      <c r="C118" s="184" t="s">
        <v>398</v>
      </c>
      <c r="D118" s="178" t="s">
        <v>148</v>
      </c>
      <c r="E118" s="179">
        <v>11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8.0000000000000007E-5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123</v>
      </c>
      <c r="T118" s="182" t="s">
        <v>123</v>
      </c>
      <c r="U118" s="156">
        <v>0.25</v>
      </c>
      <c r="V118" s="156">
        <f>ROUND(E118*U118,2)</f>
        <v>2.75</v>
      </c>
      <c r="W118" s="156"/>
      <c r="X118" s="156" t="s">
        <v>124</v>
      </c>
      <c r="Y118" s="156" t="s">
        <v>125</v>
      </c>
      <c r="Z118" s="146"/>
      <c r="AA118" s="146"/>
      <c r="AB118" s="146"/>
      <c r="AC118" s="146"/>
      <c r="AD118" s="146"/>
      <c r="AE118" s="146"/>
      <c r="AF118" s="146"/>
      <c r="AG118" s="146" t="s">
        <v>126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5">
      <c r="A119" s="176">
        <v>53</v>
      </c>
      <c r="B119" s="177" t="s">
        <v>208</v>
      </c>
      <c r="C119" s="184" t="s">
        <v>209</v>
      </c>
      <c r="D119" s="178" t="s">
        <v>210</v>
      </c>
      <c r="E119" s="179">
        <v>1</v>
      </c>
      <c r="F119" s="180"/>
      <c r="G119" s="181">
        <f>ROUND(E119*F119,2)</f>
        <v>0</v>
      </c>
      <c r="H119" s="180"/>
      <c r="I119" s="181">
        <f>ROUND(E119*H119,2)</f>
        <v>0</v>
      </c>
      <c r="J119" s="180"/>
      <c r="K119" s="181">
        <f>ROUND(E119*J119,2)</f>
        <v>0</v>
      </c>
      <c r="L119" s="181">
        <v>21</v>
      </c>
      <c r="M119" s="181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81"/>
      <c r="S119" s="181" t="s">
        <v>123</v>
      </c>
      <c r="T119" s="182" t="s">
        <v>211</v>
      </c>
      <c r="U119" s="156">
        <v>5.0500000000000003E-2</v>
      </c>
      <c r="V119" s="156">
        <f>ROUND(E119*U119,2)</f>
        <v>0.05</v>
      </c>
      <c r="W119" s="156"/>
      <c r="X119" s="156" t="s">
        <v>124</v>
      </c>
      <c r="Y119" s="156" t="s">
        <v>125</v>
      </c>
      <c r="Z119" s="146"/>
      <c r="AA119" s="146"/>
      <c r="AB119" s="146"/>
      <c r="AC119" s="146"/>
      <c r="AD119" s="146"/>
      <c r="AE119" s="146"/>
      <c r="AF119" s="146"/>
      <c r="AG119" s="146" t="s">
        <v>126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0.399999999999999" outlineLevel="1" x14ac:dyDescent="0.25">
      <c r="A120" s="176">
        <v>54</v>
      </c>
      <c r="B120" s="177" t="s">
        <v>212</v>
      </c>
      <c r="C120" s="184" t="s">
        <v>213</v>
      </c>
      <c r="D120" s="178" t="s">
        <v>148</v>
      </c>
      <c r="E120" s="179">
        <v>1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1.1E-4</v>
      </c>
      <c r="O120" s="179">
        <f>ROUND(E120*N120,2)</f>
        <v>0</v>
      </c>
      <c r="P120" s="179">
        <v>0</v>
      </c>
      <c r="Q120" s="179">
        <f>ROUND(E120*P120,2)</f>
        <v>0</v>
      </c>
      <c r="R120" s="181"/>
      <c r="S120" s="181" t="s">
        <v>123</v>
      </c>
      <c r="T120" s="182" t="s">
        <v>123</v>
      </c>
      <c r="U120" s="156">
        <v>0.15620000000000001</v>
      </c>
      <c r="V120" s="156">
        <f>ROUND(E120*U120,2)</f>
        <v>0.16</v>
      </c>
      <c r="W120" s="156"/>
      <c r="X120" s="156" t="s">
        <v>124</v>
      </c>
      <c r="Y120" s="156" t="s">
        <v>125</v>
      </c>
      <c r="Z120" s="146"/>
      <c r="AA120" s="146"/>
      <c r="AB120" s="146"/>
      <c r="AC120" s="146"/>
      <c r="AD120" s="146"/>
      <c r="AE120" s="146"/>
      <c r="AF120" s="146"/>
      <c r="AG120" s="146" t="s">
        <v>126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0.399999999999999" outlineLevel="1" x14ac:dyDescent="0.25">
      <c r="A121" s="176">
        <v>55</v>
      </c>
      <c r="B121" s="177" t="s">
        <v>399</v>
      </c>
      <c r="C121" s="184" t="s">
        <v>400</v>
      </c>
      <c r="D121" s="178" t="s">
        <v>148</v>
      </c>
      <c r="E121" s="179">
        <v>2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1.1E-4</v>
      </c>
      <c r="O121" s="179">
        <f>ROUND(E121*N121,2)</f>
        <v>0</v>
      </c>
      <c r="P121" s="179">
        <v>0</v>
      </c>
      <c r="Q121" s="179">
        <f>ROUND(E121*P121,2)</f>
        <v>0</v>
      </c>
      <c r="R121" s="181"/>
      <c r="S121" s="181" t="s">
        <v>123</v>
      </c>
      <c r="T121" s="182" t="s">
        <v>123</v>
      </c>
      <c r="U121" s="156">
        <v>0.15620000000000001</v>
      </c>
      <c r="V121" s="156">
        <f>ROUND(E121*U121,2)</f>
        <v>0.31</v>
      </c>
      <c r="W121" s="156"/>
      <c r="X121" s="156" t="s">
        <v>124</v>
      </c>
      <c r="Y121" s="156" t="s">
        <v>125</v>
      </c>
      <c r="Z121" s="146"/>
      <c r="AA121" s="146"/>
      <c r="AB121" s="146"/>
      <c r="AC121" s="146"/>
      <c r="AD121" s="146"/>
      <c r="AE121" s="146"/>
      <c r="AF121" s="146"/>
      <c r="AG121" s="146" t="s">
        <v>126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0.399999999999999" outlineLevel="1" x14ac:dyDescent="0.25">
      <c r="A122" s="169">
        <v>56</v>
      </c>
      <c r="B122" s="170" t="s">
        <v>214</v>
      </c>
      <c r="C122" s="185" t="s">
        <v>215</v>
      </c>
      <c r="D122" s="171" t="s">
        <v>148</v>
      </c>
      <c r="E122" s="172">
        <v>16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9.0000000000000006E-5</v>
      </c>
      <c r="O122" s="172">
        <f>ROUND(E122*N122,2)</f>
        <v>0</v>
      </c>
      <c r="P122" s="172">
        <v>0</v>
      </c>
      <c r="Q122" s="172">
        <f>ROUND(E122*P122,2)</f>
        <v>0</v>
      </c>
      <c r="R122" s="174"/>
      <c r="S122" s="174" t="s">
        <v>123</v>
      </c>
      <c r="T122" s="175" t="s">
        <v>123</v>
      </c>
      <c r="U122" s="156">
        <v>0.2475</v>
      </c>
      <c r="V122" s="156">
        <f>ROUND(E122*U122,2)</f>
        <v>3.96</v>
      </c>
      <c r="W122" s="156"/>
      <c r="X122" s="156" t="s">
        <v>124</v>
      </c>
      <c r="Y122" s="156" t="s">
        <v>125</v>
      </c>
      <c r="Z122" s="146"/>
      <c r="AA122" s="146"/>
      <c r="AB122" s="146"/>
      <c r="AC122" s="146"/>
      <c r="AD122" s="146"/>
      <c r="AE122" s="146"/>
      <c r="AF122" s="146"/>
      <c r="AG122" s="146" t="s">
        <v>126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2" x14ac:dyDescent="0.25">
      <c r="A123" s="153"/>
      <c r="B123" s="154"/>
      <c r="C123" s="186" t="s">
        <v>401</v>
      </c>
      <c r="D123" s="157"/>
      <c r="E123" s="158">
        <v>16</v>
      </c>
      <c r="F123" s="156"/>
      <c r="G123" s="156"/>
      <c r="H123" s="156"/>
      <c r="I123" s="156"/>
      <c r="J123" s="156"/>
      <c r="K123" s="156"/>
      <c r="L123" s="156"/>
      <c r="M123" s="156"/>
      <c r="N123" s="155"/>
      <c r="O123" s="155"/>
      <c r="P123" s="155"/>
      <c r="Q123" s="155"/>
      <c r="R123" s="156"/>
      <c r="S123" s="156"/>
      <c r="T123" s="156"/>
      <c r="U123" s="156"/>
      <c r="V123" s="156"/>
      <c r="W123" s="156"/>
      <c r="X123" s="156"/>
      <c r="Y123" s="156"/>
      <c r="Z123" s="146"/>
      <c r="AA123" s="146"/>
      <c r="AB123" s="146"/>
      <c r="AC123" s="146"/>
      <c r="AD123" s="146"/>
      <c r="AE123" s="146"/>
      <c r="AF123" s="146"/>
      <c r="AG123" s="146" t="s">
        <v>133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0.399999999999999" outlineLevel="1" x14ac:dyDescent="0.25">
      <c r="A124" s="176">
        <v>57</v>
      </c>
      <c r="B124" s="177" t="s">
        <v>216</v>
      </c>
      <c r="C124" s="184" t="s">
        <v>217</v>
      </c>
      <c r="D124" s="178" t="s">
        <v>148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79">
        <v>1.0000000000000001E-5</v>
      </c>
      <c r="O124" s="179">
        <f>ROUND(E124*N124,2)</f>
        <v>0</v>
      </c>
      <c r="P124" s="179">
        <v>0</v>
      </c>
      <c r="Q124" s="179">
        <f>ROUND(E124*P124,2)</f>
        <v>0</v>
      </c>
      <c r="R124" s="181"/>
      <c r="S124" s="181" t="s">
        <v>123</v>
      </c>
      <c r="T124" s="182" t="s">
        <v>123</v>
      </c>
      <c r="U124" s="156">
        <v>0.46</v>
      </c>
      <c r="V124" s="156">
        <f>ROUND(E124*U124,2)</f>
        <v>0.92</v>
      </c>
      <c r="W124" s="156"/>
      <c r="X124" s="156" t="s">
        <v>124</v>
      </c>
      <c r="Y124" s="156" t="s">
        <v>125</v>
      </c>
      <c r="Z124" s="146"/>
      <c r="AA124" s="146"/>
      <c r="AB124" s="146"/>
      <c r="AC124" s="146"/>
      <c r="AD124" s="146"/>
      <c r="AE124" s="146"/>
      <c r="AF124" s="146"/>
      <c r="AG124" s="146" t="s">
        <v>126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20.399999999999999" outlineLevel="1" x14ac:dyDescent="0.25">
      <c r="A125" s="169">
        <v>58</v>
      </c>
      <c r="B125" s="170" t="s">
        <v>218</v>
      </c>
      <c r="C125" s="185" t="s">
        <v>219</v>
      </c>
      <c r="D125" s="171" t="s">
        <v>131</v>
      </c>
      <c r="E125" s="172">
        <v>65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1.6000000000000001E-4</v>
      </c>
      <c r="O125" s="172">
        <f>ROUND(E125*N125,2)</f>
        <v>0.01</v>
      </c>
      <c r="P125" s="172">
        <v>0</v>
      </c>
      <c r="Q125" s="172">
        <f>ROUND(E125*P125,2)</f>
        <v>0</v>
      </c>
      <c r="R125" s="174"/>
      <c r="S125" s="174" t="s">
        <v>123</v>
      </c>
      <c r="T125" s="175" t="s">
        <v>123</v>
      </c>
      <c r="U125" s="156">
        <v>7.0000000000000007E-2</v>
      </c>
      <c r="V125" s="156">
        <f>ROUND(E125*U125,2)</f>
        <v>4.55</v>
      </c>
      <c r="W125" s="156"/>
      <c r="X125" s="156" t="s">
        <v>124</v>
      </c>
      <c r="Y125" s="156" t="s">
        <v>125</v>
      </c>
      <c r="Z125" s="146"/>
      <c r="AA125" s="146"/>
      <c r="AB125" s="146"/>
      <c r="AC125" s="146"/>
      <c r="AD125" s="146"/>
      <c r="AE125" s="146"/>
      <c r="AF125" s="146"/>
      <c r="AG125" s="146" t="s">
        <v>126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5">
      <c r="A126" s="153"/>
      <c r="B126" s="154"/>
      <c r="C126" s="186" t="s">
        <v>402</v>
      </c>
      <c r="D126" s="157"/>
      <c r="E126" s="158">
        <v>55</v>
      </c>
      <c r="F126" s="156"/>
      <c r="G126" s="156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133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3" x14ac:dyDescent="0.25">
      <c r="A127" s="153"/>
      <c r="B127" s="154"/>
      <c r="C127" s="186" t="s">
        <v>403</v>
      </c>
      <c r="D127" s="157"/>
      <c r="E127" s="158">
        <v>10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133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0.399999999999999" outlineLevel="1" x14ac:dyDescent="0.25">
      <c r="A128" s="176">
        <v>59</v>
      </c>
      <c r="B128" s="177" t="s">
        <v>222</v>
      </c>
      <c r="C128" s="184" t="s">
        <v>223</v>
      </c>
      <c r="D128" s="178" t="s">
        <v>131</v>
      </c>
      <c r="E128" s="179">
        <v>40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2.1000000000000001E-4</v>
      </c>
      <c r="O128" s="179">
        <f>ROUND(E128*N128,2)</f>
        <v>0.01</v>
      </c>
      <c r="P128" s="179">
        <v>0</v>
      </c>
      <c r="Q128" s="179">
        <f>ROUND(E128*P128,2)</f>
        <v>0</v>
      </c>
      <c r="R128" s="181"/>
      <c r="S128" s="181" t="s">
        <v>123</v>
      </c>
      <c r="T128" s="182" t="s">
        <v>123</v>
      </c>
      <c r="U128" s="156">
        <v>7.0000000000000007E-2</v>
      </c>
      <c r="V128" s="156">
        <f>ROUND(E128*U128,2)</f>
        <v>2.8</v>
      </c>
      <c r="W128" s="156"/>
      <c r="X128" s="156" t="s">
        <v>124</v>
      </c>
      <c r="Y128" s="156" t="s">
        <v>125</v>
      </c>
      <c r="Z128" s="146"/>
      <c r="AA128" s="146"/>
      <c r="AB128" s="146"/>
      <c r="AC128" s="146"/>
      <c r="AD128" s="146"/>
      <c r="AE128" s="146"/>
      <c r="AF128" s="146"/>
      <c r="AG128" s="146" t="s">
        <v>126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5">
      <c r="A129" s="169">
        <v>60</v>
      </c>
      <c r="B129" s="170" t="s">
        <v>229</v>
      </c>
      <c r="C129" s="185" t="s">
        <v>230</v>
      </c>
      <c r="D129" s="171" t="s">
        <v>131</v>
      </c>
      <c r="E129" s="172">
        <v>90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72">
        <v>0</v>
      </c>
      <c r="O129" s="172">
        <f>ROUND(E129*N129,2)</f>
        <v>0</v>
      </c>
      <c r="P129" s="172">
        <v>0</v>
      </c>
      <c r="Q129" s="172">
        <f>ROUND(E129*P129,2)</f>
        <v>0</v>
      </c>
      <c r="R129" s="174"/>
      <c r="S129" s="174" t="s">
        <v>123</v>
      </c>
      <c r="T129" s="175" t="s">
        <v>123</v>
      </c>
      <c r="U129" s="156">
        <v>3.4000000000000002E-2</v>
      </c>
      <c r="V129" s="156">
        <f>ROUND(E129*U129,2)</f>
        <v>3.06</v>
      </c>
      <c r="W129" s="156"/>
      <c r="X129" s="156" t="s">
        <v>124</v>
      </c>
      <c r="Y129" s="156" t="s">
        <v>125</v>
      </c>
      <c r="Z129" s="146"/>
      <c r="AA129" s="146"/>
      <c r="AB129" s="146"/>
      <c r="AC129" s="146"/>
      <c r="AD129" s="146"/>
      <c r="AE129" s="146"/>
      <c r="AF129" s="146"/>
      <c r="AG129" s="146" t="s">
        <v>126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2" x14ac:dyDescent="0.25">
      <c r="A130" s="153"/>
      <c r="B130" s="154"/>
      <c r="C130" s="186" t="s">
        <v>231</v>
      </c>
      <c r="D130" s="157"/>
      <c r="E130" s="158">
        <v>50</v>
      </c>
      <c r="F130" s="156"/>
      <c r="G130" s="156"/>
      <c r="H130" s="156"/>
      <c r="I130" s="156"/>
      <c r="J130" s="156"/>
      <c r="K130" s="156"/>
      <c r="L130" s="156"/>
      <c r="M130" s="156"/>
      <c r="N130" s="155"/>
      <c r="O130" s="155"/>
      <c r="P130" s="155"/>
      <c r="Q130" s="155"/>
      <c r="R130" s="156"/>
      <c r="S130" s="156"/>
      <c r="T130" s="156"/>
      <c r="U130" s="156"/>
      <c r="V130" s="156"/>
      <c r="W130" s="156"/>
      <c r="X130" s="156"/>
      <c r="Y130" s="156"/>
      <c r="Z130" s="146"/>
      <c r="AA130" s="146"/>
      <c r="AB130" s="146"/>
      <c r="AC130" s="146"/>
      <c r="AD130" s="146"/>
      <c r="AE130" s="146"/>
      <c r="AF130" s="146"/>
      <c r="AG130" s="146" t="s">
        <v>133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3" x14ac:dyDescent="0.25">
      <c r="A131" s="153"/>
      <c r="B131" s="154"/>
      <c r="C131" s="186" t="s">
        <v>232</v>
      </c>
      <c r="D131" s="157"/>
      <c r="E131" s="158">
        <v>40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133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5">
      <c r="A132" s="176">
        <v>61</v>
      </c>
      <c r="B132" s="177" t="s">
        <v>233</v>
      </c>
      <c r="C132" s="184" t="s">
        <v>234</v>
      </c>
      <c r="D132" s="178" t="s">
        <v>131</v>
      </c>
      <c r="E132" s="179">
        <v>320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81"/>
      <c r="S132" s="181" t="s">
        <v>123</v>
      </c>
      <c r="T132" s="182" t="s">
        <v>123</v>
      </c>
      <c r="U132" s="156">
        <v>5.7829999999999999E-2</v>
      </c>
      <c r="V132" s="156">
        <f>ROUND(E132*U132,2)</f>
        <v>18.510000000000002</v>
      </c>
      <c r="W132" s="156"/>
      <c r="X132" s="156" t="s">
        <v>124</v>
      </c>
      <c r="Y132" s="156" t="s">
        <v>125</v>
      </c>
      <c r="Z132" s="146"/>
      <c r="AA132" s="146"/>
      <c r="AB132" s="146"/>
      <c r="AC132" s="146"/>
      <c r="AD132" s="146"/>
      <c r="AE132" s="146"/>
      <c r="AF132" s="146"/>
      <c r="AG132" s="146" t="s">
        <v>126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5">
      <c r="A133" s="169">
        <v>62</v>
      </c>
      <c r="B133" s="170" t="s">
        <v>235</v>
      </c>
      <c r="C133" s="185" t="s">
        <v>236</v>
      </c>
      <c r="D133" s="171" t="s">
        <v>148</v>
      </c>
      <c r="E133" s="172">
        <v>7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72">
        <v>0</v>
      </c>
      <c r="O133" s="172">
        <f>ROUND(E133*N133,2)</f>
        <v>0</v>
      </c>
      <c r="P133" s="172">
        <v>0</v>
      </c>
      <c r="Q133" s="172">
        <f>ROUND(E133*P133,2)</f>
        <v>0</v>
      </c>
      <c r="R133" s="174"/>
      <c r="S133" s="174" t="s">
        <v>123</v>
      </c>
      <c r="T133" s="175" t="s">
        <v>123</v>
      </c>
      <c r="U133" s="156">
        <v>0.14033000000000001</v>
      </c>
      <c r="V133" s="156">
        <f>ROUND(E133*U133,2)</f>
        <v>0.98</v>
      </c>
      <c r="W133" s="156"/>
      <c r="X133" s="156" t="s">
        <v>124</v>
      </c>
      <c r="Y133" s="156" t="s">
        <v>125</v>
      </c>
      <c r="Z133" s="146"/>
      <c r="AA133" s="146"/>
      <c r="AB133" s="146"/>
      <c r="AC133" s="146"/>
      <c r="AD133" s="146"/>
      <c r="AE133" s="146"/>
      <c r="AF133" s="146"/>
      <c r="AG133" s="146" t="s">
        <v>126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2" x14ac:dyDescent="0.25">
      <c r="A134" s="153"/>
      <c r="B134" s="154"/>
      <c r="C134" s="186" t="s">
        <v>404</v>
      </c>
      <c r="D134" s="157"/>
      <c r="E134" s="158">
        <v>7</v>
      </c>
      <c r="F134" s="156"/>
      <c r="G134" s="156"/>
      <c r="H134" s="156"/>
      <c r="I134" s="156"/>
      <c r="J134" s="156"/>
      <c r="K134" s="156"/>
      <c r="L134" s="156"/>
      <c r="M134" s="156"/>
      <c r="N134" s="155"/>
      <c r="O134" s="155"/>
      <c r="P134" s="155"/>
      <c r="Q134" s="155"/>
      <c r="R134" s="156"/>
      <c r="S134" s="156"/>
      <c r="T134" s="156"/>
      <c r="U134" s="156"/>
      <c r="V134" s="156"/>
      <c r="W134" s="156"/>
      <c r="X134" s="156"/>
      <c r="Y134" s="156"/>
      <c r="Z134" s="146"/>
      <c r="AA134" s="146"/>
      <c r="AB134" s="146"/>
      <c r="AC134" s="146"/>
      <c r="AD134" s="146"/>
      <c r="AE134" s="146"/>
      <c r="AF134" s="146"/>
      <c r="AG134" s="146" t="s">
        <v>133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5">
      <c r="A135" s="176">
        <v>63</v>
      </c>
      <c r="B135" s="177" t="s">
        <v>405</v>
      </c>
      <c r="C135" s="184" t="s">
        <v>406</v>
      </c>
      <c r="D135" s="178" t="s">
        <v>148</v>
      </c>
      <c r="E135" s="179">
        <v>13</v>
      </c>
      <c r="F135" s="180"/>
      <c r="G135" s="181">
        <f>ROUND(E135*F135,2)</f>
        <v>0</v>
      </c>
      <c r="H135" s="180"/>
      <c r="I135" s="181">
        <f>ROUND(E135*H135,2)</f>
        <v>0</v>
      </c>
      <c r="J135" s="180"/>
      <c r="K135" s="181">
        <f>ROUND(E135*J135,2)</f>
        <v>0</v>
      </c>
      <c r="L135" s="181">
        <v>21</v>
      </c>
      <c r="M135" s="181">
        <f>G135*(1+L135/100)</f>
        <v>0</v>
      </c>
      <c r="N135" s="179">
        <v>0</v>
      </c>
      <c r="O135" s="179">
        <f>ROUND(E135*N135,2)</f>
        <v>0</v>
      </c>
      <c r="P135" s="179">
        <v>0</v>
      </c>
      <c r="Q135" s="179">
        <f>ROUND(E135*P135,2)</f>
        <v>0</v>
      </c>
      <c r="R135" s="181"/>
      <c r="S135" s="181" t="s">
        <v>123</v>
      </c>
      <c r="T135" s="182" t="s">
        <v>123</v>
      </c>
      <c r="U135" s="156">
        <v>0.42</v>
      </c>
      <c r="V135" s="156">
        <f>ROUND(E135*U135,2)</f>
        <v>5.46</v>
      </c>
      <c r="W135" s="156"/>
      <c r="X135" s="156" t="s">
        <v>124</v>
      </c>
      <c r="Y135" s="156" t="s">
        <v>125</v>
      </c>
      <c r="Z135" s="146"/>
      <c r="AA135" s="146"/>
      <c r="AB135" s="146"/>
      <c r="AC135" s="146"/>
      <c r="AD135" s="146"/>
      <c r="AE135" s="146"/>
      <c r="AF135" s="146"/>
      <c r="AG135" s="146" t="s">
        <v>126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5">
      <c r="A136" s="176">
        <v>64</v>
      </c>
      <c r="B136" s="177" t="s">
        <v>240</v>
      </c>
      <c r="C136" s="184" t="s">
        <v>241</v>
      </c>
      <c r="D136" s="178" t="s">
        <v>148</v>
      </c>
      <c r="E136" s="179">
        <v>1</v>
      </c>
      <c r="F136" s="180"/>
      <c r="G136" s="181">
        <f>ROUND(E136*F136,2)</f>
        <v>0</v>
      </c>
      <c r="H136" s="180"/>
      <c r="I136" s="181">
        <f>ROUND(E136*H136,2)</f>
        <v>0</v>
      </c>
      <c r="J136" s="180"/>
      <c r="K136" s="181">
        <f>ROUND(E136*J136,2)</f>
        <v>0</v>
      </c>
      <c r="L136" s="181">
        <v>21</v>
      </c>
      <c r="M136" s="181">
        <f>G136*(1+L136/100)</f>
        <v>0</v>
      </c>
      <c r="N136" s="179">
        <v>0</v>
      </c>
      <c r="O136" s="179">
        <f>ROUND(E136*N136,2)</f>
        <v>0</v>
      </c>
      <c r="P136" s="179">
        <v>0</v>
      </c>
      <c r="Q136" s="179">
        <f>ROUND(E136*P136,2)</f>
        <v>0</v>
      </c>
      <c r="R136" s="181"/>
      <c r="S136" s="181" t="s">
        <v>123</v>
      </c>
      <c r="T136" s="182" t="s">
        <v>123</v>
      </c>
      <c r="U136" s="156">
        <v>0.66</v>
      </c>
      <c r="V136" s="156">
        <f>ROUND(E136*U136,2)</f>
        <v>0.66</v>
      </c>
      <c r="W136" s="156"/>
      <c r="X136" s="156" t="s">
        <v>124</v>
      </c>
      <c r="Y136" s="156" t="s">
        <v>125</v>
      </c>
      <c r="Z136" s="146"/>
      <c r="AA136" s="146"/>
      <c r="AB136" s="146"/>
      <c r="AC136" s="146"/>
      <c r="AD136" s="146"/>
      <c r="AE136" s="146"/>
      <c r="AF136" s="146"/>
      <c r="AG136" s="146" t="s">
        <v>126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5">
      <c r="A137" s="169">
        <v>65</v>
      </c>
      <c r="B137" s="170" t="s">
        <v>407</v>
      </c>
      <c r="C137" s="185" t="s">
        <v>408</v>
      </c>
      <c r="D137" s="171" t="s">
        <v>148</v>
      </c>
      <c r="E137" s="172">
        <v>9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0</v>
      </c>
      <c r="Q137" s="172">
        <f>ROUND(E137*P137,2)</f>
        <v>0</v>
      </c>
      <c r="R137" s="174"/>
      <c r="S137" s="174" t="s">
        <v>123</v>
      </c>
      <c r="T137" s="175" t="s">
        <v>123</v>
      </c>
      <c r="U137" s="156">
        <v>0.24</v>
      </c>
      <c r="V137" s="156">
        <f>ROUND(E137*U137,2)</f>
        <v>2.16</v>
      </c>
      <c r="W137" s="156"/>
      <c r="X137" s="156" t="s">
        <v>124</v>
      </c>
      <c r="Y137" s="156" t="s">
        <v>125</v>
      </c>
      <c r="Z137" s="146"/>
      <c r="AA137" s="146"/>
      <c r="AB137" s="146"/>
      <c r="AC137" s="146"/>
      <c r="AD137" s="146"/>
      <c r="AE137" s="146"/>
      <c r="AF137" s="146"/>
      <c r="AG137" s="146" t="s">
        <v>126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5">
      <c r="A138" s="153"/>
      <c r="B138" s="154"/>
      <c r="C138" s="186" t="s">
        <v>409</v>
      </c>
      <c r="D138" s="157"/>
      <c r="E138" s="158">
        <v>9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133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5">
      <c r="A139" s="169">
        <v>66</v>
      </c>
      <c r="B139" s="170" t="s">
        <v>254</v>
      </c>
      <c r="C139" s="185" t="s">
        <v>255</v>
      </c>
      <c r="D139" s="171" t="s">
        <v>131</v>
      </c>
      <c r="E139" s="172">
        <v>50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72">
        <v>0</v>
      </c>
      <c r="O139" s="172">
        <f>ROUND(E139*N139,2)</f>
        <v>0</v>
      </c>
      <c r="P139" s="172">
        <v>0</v>
      </c>
      <c r="Q139" s="172">
        <f>ROUND(E139*P139,2)</f>
        <v>0</v>
      </c>
      <c r="R139" s="174" t="s">
        <v>151</v>
      </c>
      <c r="S139" s="174" t="s">
        <v>123</v>
      </c>
      <c r="T139" s="175" t="s">
        <v>123</v>
      </c>
      <c r="U139" s="156">
        <v>0</v>
      </c>
      <c r="V139" s="156">
        <f>ROUND(E139*U139,2)</f>
        <v>0</v>
      </c>
      <c r="W139" s="156"/>
      <c r="X139" s="156" t="s">
        <v>152</v>
      </c>
      <c r="Y139" s="156" t="s">
        <v>125</v>
      </c>
      <c r="Z139" s="146"/>
      <c r="AA139" s="146"/>
      <c r="AB139" s="146"/>
      <c r="AC139" s="146"/>
      <c r="AD139" s="146"/>
      <c r="AE139" s="146"/>
      <c r="AF139" s="146"/>
      <c r="AG139" s="146" t="s">
        <v>153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5">
      <c r="A140" s="153"/>
      <c r="B140" s="154"/>
      <c r="C140" s="186" t="s">
        <v>231</v>
      </c>
      <c r="D140" s="157"/>
      <c r="E140" s="158">
        <v>50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133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5">
      <c r="A141" s="169">
        <v>67</v>
      </c>
      <c r="B141" s="170" t="s">
        <v>256</v>
      </c>
      <c r="C141" s="185" t="s">
        <v>257</v>
      </c>
      <c r="D141" s="171" t="s">
        <v>131</v>
      </c>
      <c r="E141" s="172">
        <v>40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21</v>
      </c>
      <c r="M141" s="174">
        <f>G141*(1+L141/100)</f>
        <v>0</v>
      </c>
      <c r="N141" s="172">
        <v>0</v>
      </c>
      <c r="O141" s="172">
        <f>ROUND(E141*N141,2)</f>
        <v>0</v>
      </c>
      <c r="P141" s="172">
        <v>0</v>
      </c>
      <c r="Q141" s="172">
        <f>ROUND(E141*P141,2)</f>
        <v>0</v>
      </c>
      <c r="R141" s="174" t="s">
        <v>151</v>
      </c>
      <c r="S141" s="174" t="s">
        <v>123</v>
      </c>
      <c r="T141" s="175" t="s">
        <v>123</v>
      </c>
      <c r="U141" s="156">
        <v>0</v>
      </c>
      <c r="V141" s="156">
        <f>ROUND(E141*U141,2)</f>
        <v>0</v>
      </c>
      <c r="W141" s="156"/>
      <c r="X141" s="156" t="s">
        <v>152</v>
      </c>
      <c r="Y141" s="156" t="s">
        <v>125</v>
      </c>
      <c r="Z141" s="146"/>
      <c r="AA141" s="146"/>
      <c r="AB141" s="146"/>
      <c r="AC141" s="146"/>
      <c r="AD141" s="146"/>
      <c r="AE141" s="146"/>
      <c r="AF141" s="146"/>
      <c r="AG141" s="146" t="s">
        <v>153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5">
      <c r="A142" s="153"/>
      <c r="B142" s="154"/>
      <c r="C142" s="186" t="s">
        <v>232</v>
      </c>
      <c r="D142" s="157"/>
      <c r="E142" s="158">
        <v>40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133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5">
      <c r="A143" s="176">
        <v>68</v>
      </c>
      <c r="B143" s="177" t="s">
        <v>410</v>
      </c>
      <c r="C143" s="184" t="s">
        <v>411</v>
      </c>
      <c r="D143" s="178" t="s">
        <v>148</v>
      </c>
      <c r="E143" s="179">
        <v>2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8.8999999999999995E-4</v>
      </c>
      <c r="O143" s="179">
        <f>ROUND(E143*N143,2)</f>
        <v>0</v>
      </c>
      <c r="P143" s="179">
        <v>0</v>
      </c>
      <c r="Q143" s="179">
        <f>ROUND(E143*P143,2)</f>
        <v>0</v>
      </c>
      <c r="R143" s="181" t="s">
        <v>151</v>
      </c>
      <c r="S143" s="181" t="s">
        <v>123</v>
      </c>
      <c r="T143" s="182" t="s">
        <v>123</v>
      </c>
      <c r="U143" s="156">
        <v>0</v>
      </c>
      <c r="V143" s="156">
        <f>ROUND(E143*U143,2)</f>
        <v>0</v>
      </c>
      <c r="W143" s="156"/>
      <c r="X143" s="156" t="s">
        <v>152</v>
      </c>
      <c r="Y143" s="156" t="s">
        <v>125</v>
      </c>
      <c r="Z143" s="146"/>
      <c r="AA143" s="146"/>
      <c r="AB143" s="146"/>
      <c r="AC143" s="146"/>
      <c r="AD143" s="146"/>
      <c r="AE143" s="146"/>
      <c r="AF143" s="146"/>
      <c r="AG143" s="146" t="s">
        <v>153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5">
      <c r="A144" s="176">
        <v>69</v>
      </c>
      <c r="B144" s="177" t="s">
        <v>258</v>
      </c>
      <c r="C144" s="184" t="s">
        <v>259</v>
      </c>
      <c r="D144" s="178" t="s">
        <v>148</v>
      </c>
      <c r="E144" s="179">
        <v>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1.1999999999999999E-3</v>
      </c>
      <c r="O144" s="179">
        <f>ROUND(E144*N144,2)</f>
        <v>0</v>
      </c>
      <c r="P144" s="179">
        <v>0</v>
      </c>
      <c r="Q144" s="179">
        <f>ROUND(E144*P144,2)</f>
        <v>0</v>
      </c>
      <c r="R144" s="181" t="s">
        <v>151</v>
      </c>
      <c r="S144" s="181" t="s">
        <v>123</v>
      </c>
      <c r="T144" s="182" t="s">
        <v>211</v>
      </c>
      <c r="U144" s="156">
        <v>0</v>
      </c>
      <c r="V144" s="156">
        <f>ROUND(E144*U144,2)</f>
        <v>0</v>
      </c>
      <c r="W144" s="156"/>
      <c r="X144" s="156" t="s">
        <v>152</v>
      </c>
      <c r="Y144" s="156" t="s">
        <v>125</v>
      </c>
      <c r="Z144" s="146"/>
      <c r="AA144" s="146"/>
      <c r="AB144" s="146"/>
      <c r="AC144" s="146"/>
      <c r="AD144" s="146"/>
      <c r="AE144" s="146"/>
      <c r="AF144" s="146"/>
      <c r="AG144" s="146" t="s">
        <v>153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0.399999999999999" outlineLevel="1" x14ac:dyDescent="0.25">
      <c r="A145" s="176">
        <v>70</v>
      </c>
      <c r="B145" s="177" t="s">
        <v>260</v>
      </c>
      <c r="C145" s="184" t="s">
        <v>412</v>
      </c>
      <c r="D145" s="178" t="s">
        <v>148</v>
      </c>
      <c r="E145" s="179">
        <v>13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79">
        <v>2E-3</v>
      </c>
      <c r="O145" s="179">
        <f>ROUND(E145*N145,2)</f>
        <v>0.03</v>
      </c>
      <c r="P145" s="179">
        <v>0</v>
      </c>
      <c r="Q145" s="179">
        <f>ROUND(E145*P145,2)</f>
        <v>0</v>
      </c>
      <c r="R145" s="181" t="s">
        <v>151</v>
      </c>
      <c r="S145" s="181" t="s">
        <v>123</v>
      </c>
      <c r="T145" s="182" t="s">
        <v>123</v>
      </c>
      <c r="U145" s="156">
        <v>0</v>
      </c>
      <c r="V145" s="156">
        <f>ROUND(E145*U145,2)</f>
        <v>0</v>
      </c>
      <c r="W145" s="156"/>
      <c r="X145" s="156" t="s">
        <v>152</v>
      </c>
      <c r="Y145" s="156" t="s">
        <v>125</v>
      </c>
      <c r="Z145" s="146"/>
      <c r="AA145" s="146"/>
      <c r="AB145" s="146"/>
      <c r="AC145" s="146"/>
      <c r="AD145" s="146"/>
      <c r="AE145" s="146"/>
      <c r="AF145" s="146"/>
      <c r="AG145" s="146" t="s">
        <v>153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5">
      <c r="A146" s="176">
        <v>71</v>
      </c>
      <c r="B146" s="177" t="s">
        <v>264</v>
      </c>
      <c r="C146" s="184" t="s">
        <v>265</v>
      </c>
      <c r="D146" s="178" t="s">
        <v>131</v>
      </c>
      <c r="E146" s="179">
        <v>320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79">
        <v>0</v>
      </c>
      <c r="O146" s="179">
        <f>ROUND(E146*N146,2)</f>
        <v>0</v>
      </c>
      <c r="P146" s="179">
        <v>0</v>
      </c>
      <c r="Q146" s="179">
        <f>ROUND(E146*P146,2)</f>
        <v>0</v>
      </c>
      <c r="R146" s="181" t="s">
        <v>151</v>
      </c>
      <c r="S146" s="181" t="s">
        <v>123</v>
      </c>
      <c r="T146" s="182" t="s">
        <v>123</v>
      </c>
      <c r="U146" s="156">
        <v>0</v>
      </c>
      <c r="V146" s="156">
        <f>ROUND(E146*U146,2)</f>
        <v>0</v>
      </c>
      <c r="W146" s="156"/>
      <c r="X146" s="156" t="s">
        <v>152</v>
      </c>
      <c r="Y146" s="156" t="s">
        <v>125</v>
      </c>
      <c r="Z146" s="146"/>
      <c r="AA146" s="146"/>
      <c r="AB146" s="146"/>
      <c r="AC146" s="146"/>
      <c r="AD146" s="146"/>
      <c r="AE146" s="146"/>
      <c r="AF146" s="146"/>
      <c r="AG146" s="146" t="s">
        <v>153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5">
      <c r="A147" s="176">
        <v>72</v>
      </c>
      <c r="B147" s="177" t="s">
        <v>266</v>
      </c>
      <c r="C147" s="184" t="s">
        <v>267</v>
      </c>
      <c r="D147" s="178" t="s">
        <v>148</v>
      </c>
      <c r="E147" s="179">
        <v>7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21</v>
      </c>
      <c r="M147" s="181">
        <f>G147*(1+L147/100)</f>
        <v>0</v>
      </c>
      <c r="N147" s="179">
        <v>0</v>
      </c>
      <c r="O147" s="179">
        <f>ROUND(E147*N147,2)</f>
        <v>0</v>
      </c>
      <c r="P147" s="179">
        <v>0</v>
      </c>
      <c r="Q147" s="179">
        <f>ROUND(E147*P147,2)</f>
        <v>0</v>
      </c>
      <c r="R147" s="181" t="s">
        <v>151</v>
      </c>
      <c r="S147" s="181" t="s">
        <v>123</v>
      </c>
      <c r="T147" s="182" t="s">
        <v>123</v>
      </c>
      <c r="U147" s="156">
        <v>0</v>
      </c>
      <c r="V147" s="156">
        <f>ROUND(E147*U147,2)</f>
        <v>0</v>
      </c>
      <c r="W147" s="156"/>
      <c r="X147" s="156" t="s">
        <v>152</v>
      </c>
      <c r="Y147" s="156" t="s">
        <v>125</v>
      </c>
      <c r="Z147" s="146"/>
      <c r="AA147" s="146"/>
      <c r="AB147" s="146"/>
      <c r="AC147" s="146"/>
      <c r="AD147" s="146"/>
      <c r="AE147" s="146"/>
      <c r="AF147" s="146"/>
      <c r="AG147" s="146" t="s">
        <v>153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x14ac:dyDescent="0.25">
      <c r="A148" s="162" t="s">
        <v>118</v>
      </c>
      <c r="B148" s="163" t="s">
        <v>87</v>
      </c>
      <c r="C148" s="183" t="s">
        <v>88</v>
      </c>
      <c r="D148" s="164"/>
      <c r="E148" s="165"/>
      <c r="F148" s="166"/>
      <c r="G148" s="166">
        <f>SUMIF(AG149:AG153,"&lt;&gt;NOR",G149:G153)</f>
        <v>0</v>
      </c>
      <c r="H148" s="166"/>
      <c r="I148" s="166">
        <f>SUM(I149:I153)</f>
        <v>0</v>
      </c>
      <c r="J148" s="166"/>
      <c r="K148" s="166">
        <f>SUM(K149:K153)</f>
        <v>0</v>
      </c>
      <c r="L148" s="166"/>
      <c r="M148" s="166">
        <f>SUM(M149:M153)</f>
        <v>0</v>
      </c>
      <c r="N148" s="165"/>
      <c r="O148" s="165">
        <f>SUM(O149:O153)</f>
        <v>0</v>
      </c>
      <c r="P148" s="165"/>
      <c r="Q148" s="165">
        <f>SUM(Q149:Q153)</f>
        <v>0</v>
      </c>
      <c r="R148" s="166"/>
      <c r="S148" s="166"/>
      <c r="T148" s="167"/>
      <c r="U148" s="161"/>
      <c r="V148" s="161">
        <f>SUM(V149:V153)</f>
        <v>11.280000000000001</v>
      </c>
      <c r="W148" s="161"/>
      <c r="X148" s="161"/>
      <c r="Y148" s="161"/>
      <c r="AG148" t="s">
        <v>119</v>
      </c>
    </row>
    <row r="149" spans="1:60" outlineLevel="1" x14ac:dyDescent="0.25">
      <c r="A149" s="176">
        <v>73</v>
      </c>
      <c r="B149" s="177" t="s">
        <v>272</v>
      </c>
      <c r="C149" s="184" t="s">
        <v>273</v>
      </c>
      <c r="D149" s="178" t="s">
        <v>171</v>
      </c>
      <c r="E149" s="179">
        <v>4.38666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81"/>
      <c r="S149" s="181" t="s">
        <v>123</v>
      </c>
      <c r="T149" s="182" t="s">
        <v>123</v>
      </c>
      <c r="U149" s="156">
        <v>1.1399999999999999</v>
      </c>
      <c r="V149" s="156">
        <f>ROUND(E149*U149,2)</f>
        <v>5</v>
      </c>
      <c r="W149" s="156"/>
      <c r="X149" s="156" t="s">
        <v>270</v>
      </c>
      <c r="Y149" s="156" t="s">
        <v>125</v>
      </c>
      <c r="Z149" s="146"/>
      <c r="AA149" s="146"/>
      <c r="AB149" s="146"/>
      <c r="AC149" s="146"/>
      <c r="AD149" s="146"/>
      <c r="AE149" s="146"/>
      <c r="AF149" s="146"/>
      <c r="AG149" s="146" t="s">
        <v>271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5">
      <c r="A150" s="176">
        <v>74</v>
      </c>
      <c r="B150" s="177" t="s">
        <v>274</v>
      </c>
      <c r="C150" s="184" t="s">
        <v>275</v>
      </c>
      <c r="D150" s="178" t="s">
        <v>171</v>
      </c>
      <c r="E150" s="179">
        <v>4.38666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81"/>
      <c r="S150" s="181" t="s">
        <v>123</v>
      </c>
      <c r="T150" s="182" t="s">
        <v>123</v>
      </c>
      <c r="U150" s="156">
        <v>0.49</v>
      </c>
      <c r="V150" s="156">
        <f>ROUND(E150*U150,2)</f>
        <v>2.15</v>
      </c>
      <c r="W150" s="156"/>
      <c r="X150" s="156" t="s">
        <v>270</v>
      </c>
      <c r="Y150" s="156" t="s">
        <v>125</v>
      </c>
      <c r="Z150" s="146"/>
      <c r="AA150" s="146"/>
      <c r="AB150" s="146"/>
      <c r="AC150" s="146"/>
      <c r="AD150" s="146"/>
      <c r="AE150" s="146"/>
      <c r="AF150" s="146"/>
      <c r="AG150" s="146" t="s">
        <v>271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5">
      <c r="A151" s="176">
        <v>75</v>
      </c>
      <c r="B151" s="177" t="s">
        <v>276</v>
      </c>
      <c r="C151" s="184" t="s">
        <v>277</v>
      </c>
      <c r="D151" s="178" t="s">
        <v>171</v>
      </c>
      <c r="E151" s="179">
        <v>43.866579999999999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21</v>
      </c>
      <c r="M151" s="181">
        <f>G151*(1+L151/100)</f>
        <v>0</v>
      </c>
      <c r="N151" s="179">
        <v>0</v>
      </c>
      <c r="O151" s="179">
        <f>ROUND(E151*N151,2)</f>
        <v>0</v>
      </c>
      <c r="P151" s="179">
        <v>0</v>
      </c>
      <c r="Q151" s="179">
        <f>ROUND(E151*P151,2)</f>
        <v>0</v>
      </c>
      <c r="R151" s="181"/>
      <c r="S151" s="181" t="s">
        <v>123</v>
      </c>
      <c r="T151" s="182" t="s">
        <v>123</v>
      </c>
      <c r="U151" s="156">
        <v>0</v>
      </c>
      <c r="V151" s="156">
        <f>ROUND(E151*U151,2)</f>
        <v>0</v>
      </c>
      <c r="W151" s="156"/>
      <c r="X151" s="156" t="s">
        <v>270</v>
      </c>
      <c r="Y151" s="156" t="s">
        <v>125</v>
      </c>
      <c r="Z151" s="146"/>
      <c r="AA151" s="146"/>
      <c r="AB151" s="146"/>
      <c r="AC151" s="146"/>
      <c r="AD151" s="146"/>
      <c r="AE151" s="146"/>
      <c r="AF151" s="146"/>
      <c r="AG151" s="146" t="s">
        <v>271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5">
      <c r="A152" s="176">
        <v>76</v>
      </c>
      <c r="B152" s="177" t="s">
        <v>278</v>
      </c>
      <c r="C152" s="184" t="s">
        <v>279</v>
      </c>
      <c r="D152" s="178" t="s">
        <v>171</v>
      </c>
      <c r="E152" s="179">
        <v>4.38666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21</v>
      </c>
      <c r="M152" s="181">
        <f>G152*(1+L152/100)</f>
        <v>0</v>
      </c>
      <c r="N152" s="179">
        <v>0</v>
      </c>
      <c r="O152" s="179">
        <f>ROUND(E152*N152,2)</f>
        <v>0</v>
      </c>
      <c r="P152" s="179">
        <v>0</v>
      </c>
      <c r="Q152" s="179">
        <f>ROUND(E152*P152,2)</f>
        <v>0</v>
      </c>
      <c r="R152" s="181"/>
      <c r="S152" s="181" t="s">
        <v>123</v>
      </c>
      <c r="T152" s="182" t="s">
        <v>123</v>
      </c>
      <c r="U152" s="156">
        <v>0.94199999999999995</v>
      </c>
      <c r="V152" s="156">
        <f>ROUND(E152*U152,2)</f>
        <v>4.13</v>
      </c>
      <c r="W152" s="156"/>
      <c r="X152" s="156" t="s">
        <v>270</v>
      </c>
      <c r="Y152" s="156" t="s">
        <v>125</v>
      </c>
      <c r="Z152" s="146"/>
      <c r="AA152" s="146"/>
      <c r="AB152" s="146"/>
      <c r="AC152" s="146"/>
      <c r="AD152" s="146"/>
      <c r="AE152" s="146"/>
      <c r="AF152" s="146"/>
      <c r="AG152" s="146" t="s">
        <v>271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0.399999999999999" outlineLevel="1" x14ac:dyDescent="0.25">
      <c r="A153" s="169">
        <v>77</v>
      </c>
      <c r="B153" s="170" t="s">
        <v>280</v>
      </c>
      <c r="C153" s="185" t="s">
        <v>281</v>
      </c>
      <c r="D153" s="171" t="s">
        <v>171</v>
      </c>
      <c r="E153" s="172">
        <v>4.38666</v>
      </c>
      <c r="F153" s="173"/>
      <c r="G153" s="174">
        <f>ROUND(E153*F153,2)</f>
        <v>0</v>
      </c>
      <c r="H153" s="173"/>
      <c r="I153" s="174">
        <f>ROUND(E153*H153,2)</f>
        <v>0</v>
      </c>
      <c r="J153" s="173"/>
      <c r="K153" s="174">
        <f>ROUND(E153*J153,2)</f>
        <v>0</v>
      </c>
      <c r="L153" s="174">
        <v>21</v>
      </c>
      <c r="M153" s="174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4"/>
      <c r="S153" s="174" t="s">
        <v>123</v>
      </c>
      <c r="T153" s="175" t="s">
        <v>211</v>
      </c>
      <c r="U153" s="156">
        <v>0</v>
      </c>
      <c r="V153" s="156">
        <f>ROUND(E153*U153,2)</f>
        <v>0</v>
      </c>
      <c r="W153" s="156"/>
      <c r="X153" s="156" t="s">
        <v>270</v>
      </c>
      <c r="Y153" s="156" t="s">
        <v>125</v>
      </c>
      <c r="Z153" s="146"/>
      <c r="AA153" s="146"/>
      <c r="AB153" s="146"/>
      <c r="AC153" s="146"/>
      <c r="AD153" s="146"/>
      <c r="AE153" s="146"/>
      <c r="AF153" s="146"/>
      <c r="AG153" s="146" t="s">
        <v>271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x14ac:dyDescent="0.25">
      <c r="A154" s="3"/>
      <c r="B154" s="4"/>
      <c r="C154" s="188"/>
      <c r="D154" s="6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v>12</v>
      </c>
      <c r="AF154">
        <v>21</v>
      </c>
      <c r="AG154" t="s">
        <v>104</v>
      </c>
    </row>
    <row r="155" spans="1:60" x14ac:dyDescent="0.25">
      <c r="A155" s="149"/>
      <c r="B155" s="150" t="s">
        <v>31</v>
      </c>
      <c r="C155" s="189"/>
      <c r="D155" s="151"/>
      <c r="E155" s="152"/>
      <c r="F155" s="152"/>
      <c r="G155" s="168">
        <f>G8+G15+G36+G39+G41+G59+G61+G66+G69+G84+G88+G100+G112+G148</f>
        <v>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AE155">
        <f>SUMIF(L7:L153,AE154,G7:G153)</f>
        <v>0</v>
      </c>
      <c r="AF155">
        <f>SUMIF(L7:L153,AF154,G7:G153)</f>
        <v>0</v>
      </c>
      <c r="AG155" t="s">
        <v>282</v>
      </c>
    </row>
    <row r="156" spans="1:60" x14ac:dyDescent="0.25">
      <c r="A156" s="3"/>
      <c r="B156" s="4"/>
      <c r="C156" s="188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5">
      <c r="A157" s="3"/>
      <c r="B157" s="4"/>
      <c r="C157" s="188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5">
      <c r="A158" s="253" t="s">
        <v>283</v>
      </c>
      <c r="B158" s="253"/>
      <c r="C158" s="254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5">
      <c r="A159" s="255"/>
      <c r="B159" s="256"/>
      <c r="C159" s="257"/>
      <c r="D159" s="256"/>
      <c r="E159" s="256"/>
      <c r="F159" s="256"/>
      <c r="G159" s="258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AG159" t="s">
        <v>284</v>
      </c>
    </row>
    <row r="160" spans="1:60" x14ac:dyDescent="0.25">
      <c r="A160" s="259"/>
      <c r="B160" s="260"/>
      <c r="C160" s="261"/>
      <c r="D160" s="260"/>
      <c r="E160" s="260"/>
      <c r="F160" s="260"/>
      <c r="G160" s="26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33" x14ac:dyDescent="0.25">
      <c r="A161" s="259"/>
      <c r="B161" s="260"/>
      <c r="C161" s="261"/>
      <c r="D161" s="260"/>
      <c r="E161" s="260"/>
      <c r="F161" s="260"/>
      <c r="G161" s="26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3" x14ac:dyDescent="0.25">
      <c r="A162" s="259"/>
      <c r="B162" s="260"/>
      <c r="C162" s="261"/>
      <c r="D162" s="260"/>
      <c r="E162" s="260"/>
      <c r="F162" s="260"/>
      <c r="G162" s="26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33" x14ac:dyDescent="0.25">
      <c r="A163" s="263"/>
      <c r="B163" s="264"/>
      <c r="C163" s="265"/>
      <c r="D163" s="264"/>
      <c r="E163" s="264"/>
      <c r="F163" s="264"/>
      <c r="G163" s="26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3" x14ac:dyDescent="0.25">
      <c r="A164" s="3"/>
      <c r="B164" s="4"/>
      <c r="C164" s="188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3" x14ac:dyDescent="0.25">
      <c r="C165" s="190"/>
      <c r="D165" s="10"/>
      <c r="AG165" t="s">
        <v>285</v>
      </c>
    </row>
    <row r="166" spans="1:33" x14ac:dyDescent="0.25">
      <c r="D166" s="10"/>
    </row>
    <row r="167" spans="1:33" x14ac:dyDescent="0.25">
      <c r="D167" s="10"/>
    </row>
    <row r="168" spans="1:33" x14ac:dyDescent="0.25">
      <c r="D168" s="10"/>
    </row>
    <row r="169" spans="1:33" x14ac:dyDescent="0.25">
      <c r="D169" s="10"/>
    </row>
    <row r="170" spans="1:33" x14ac:dyDescent="0.25">
      <c r="D170" s="10"/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59:G163"/>
    <mergeCell ref="C27:G27"/>
    <mergeCell ref="C50:G50"/>
    <mergeCell ref="C72:G72"/>
    <mergeCell ref="C86:G86"/>
    <mergeCell ref="A1:G1"/>
    <mergeCell ref="C2:G2"/>
    <mergeCell ref="C3:G3"/>
    <mergeCell ref="C4:G4"/>
    <mergeCell ref="A158:C15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01 2024045 Pol</vt:lpstr>
      <vt:lpstr>02 2024045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2024045 Pol'!Názvy_tisku</vt:lpstr>
      <vt:lpstr>'02 2024045 Pol'!Názvy_tisku</vt:lpstr>
      <vt:lpstr>oadresa</vt:lpstr>
      <vt:lpstr>Stavba!Objednatel</vt:lpstr>
      <vt:lpstr>Stavba!Objekt</vt:lpstr>
      <vt:lpstr>'01 2024045 Pol'!Oblast_tisku</vt:lpstr>
      <vt:lpstr>'02 2024045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Dalibor Deutsch</cp:lastModifiedBy>
  <cp:lastPrinted>2019-03-19T12:27:02Z</cp:lastPrinted>
  <dcterms:created xsi:type="dcterms:W3CDTF">2009-04-08T07:15:50Z</dcterms:created>
  <dcterms:modified xsi:type="dcterms:W3CDTF">2024-05-23T20:48:43Z</dcterms:modified>
</cp:coreProperties>
</file>