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Rekapitulace" sheetId="1" r:id="rId1"/>
    <sheet name="Soupis položek" sheetId="2" r:id="rId2"/>
  </sheets>
  <definedNames>
    <definedName name="_xlnm.Print_Titles" localSheetId="1">'Soupis položek'!$9:$9</definedName>
  </definedNames>
  <calcPr fullCalcOnLoad="1" fullPrecision="0"/>
</workbook>
</file>

<file path=xl/sharedStrings.xml><?xml version="1.0" encoding="utf-8"?>
<sst xmlns="http://schemas.openxmlformats.org/spreadsheetml/2006/main" count="190" uniqueCount="98">
  <si>
    <t>DE</t>
  </si>
  <si>
    <t>Analog.jednokanálová kamera,5Mpx, rozl. 2880x1620</t>
  </si>
  <si>
    <t>ks</t>
  </si>
  <si>
    <t>S</t>
  </si>
  <si>
    <t>*</t>
  </si>
  <si>
    <t>Videorekordér(4x HD-CVI/AHD/TVI/CVBS)+HDD 1TB</t>
  </si>
  <si>
    <t>Monitor LED 24" Full HD rozlišení 1920x1080</t>
  </si>
  <si>
    <t>Zálohovaný zdroj 230V/12V/9Ah</t>
  </si>
  <si>
    <t>Z</t>
  </si>
  <si>
    <t>ME</t>
  </si>
  <si>
    <t>kabel UTP Cat.5e</t>
  </si>
  <si>
    <t>m</t>
  </si>
  <si>
    <t>trubka ohebná PVC superflex 1220</t>
  </si>
  <si>
    <t>Krabice pod kameru 110 x 110 x 34 mm</t>
  </si>
  <si>
    <t>Akubaterie 12V/9Ah</t>
  </si>
  <si>
    <t>KS</t>
  </si>
  <si>
    <t>jistič 1pól/ch.B/6kA/ 6A- pro napájení systému</t>
  </si>
  <si>
    <t>kabel CYKY 3x1,5</t>
  </si>
  <si>
    <t>CE</t>
  </si>
  <si>
    <t>vodič/kabel v trubce jednotková hmotnost do 0,4kg</t>
  </si>
  <si>
    <t>trubka plast volně- 2323/pr.23</t>
  </si>
  <si>
    <t>Kamera vč.zapojení</t>
  </si>
  <si>
    <t>Montáž a zapojení záznamového zařízení</t>
  </si>
  <si>
    <t>Montáž a zapojení monitoru</t>
  </si>
  <si>
    <t>krabice plast vč.zapojení</t>
  </si>
  <si>
    <t>elektrozařízení do hmotnosti 20kg (zdroj)</t>
  </si>
  <si>
    <t>montáž AKU baterie 12V/9Ah</t>
  </si>
  <si>
    <t>jistič vč.zapojení 1pól/25A</t>
  </si>
  <si>
    <t>kabel Cu(-CYKY) pod omítkou do 2x4/3x2,5/5x1,5</t>
  </si>
  <si>
    <t>ON</t>
  </si>
  <si>
    <t>Úprava stáv. rozvaděče (osazení jističe)</t>
  </si>
  <si>
    <t>hod</t>
  </si>
  <si>
    <t>Montáž,zapojení,oživení,programování,nastavení</t>
  </si>
  <si>
    <t>vysekání rýhy/zeď cihla/ hl.do 30mm/š.do 30mm</t>
  </si>
  <si>
    <t>omítka hladká/stěna/rýha šířka do 0,15m/vč.maltyMV</t>
  </si>
  <si>
    <t>m2</t>
  </si>
  <si>
    <t>p.č.</t>
  </si>
  <si>
    <t>kap.</t>
  </si>
  <si>
    <t>č.položky</t>
  </si>
  <si>
    <t>popis položky</t>
  </si>
  <si>
    <t>mj.</t>
  </si>
  <si>
    <t>množství</t>
  </si>
  <si>
    <t xml:space="preserve">cena/mj.    </t>
  </si>
  <si>
    <t>cena celkem</t>
  </si>
  <si>
    <t>Rc/Nh/mj.</t>
  </si>
  <si>
    <t>Rc/Nh/Sum</t>
  </si>
  <si>
    <t>DPH</t>
  </si>
  <si>
    <t>VKP</t>
  </si>
  <si>
    <t>TC</t>
  </si>
  <si>
    <t>číslo akce: 23/009</t>
  </si>
  <si>
    <t>název akce: Změna užívání části 1.NP sportovní haly</t>
  </si>
  <si>
    <t>objekt: Kamerový systém</t>
  </si>
  <si>
    <t>Investor:Město Česká Kamenice,Náměstí Míru 219,40721 Č. Kameni</t>
  </si>
  <si>
    <t>Dodavatel:</t>
  </si>
  <si>
    <t>Dodávky zařízení</t>
  </si>
  <si>
    <t>recy/mj</t>
  </si>
  <si>
    <t>recySuma</t>
  </si>
  <si>
    <t>součet</t>
  </si>
  <si>
    <t>Materiál elektromontážní</t>
  </si>
  <si>
    <t>Elektromontáže</t>
  </si>
  <si>
    <t>Nh/mj</t>
  </si>
  <si>
    <t>NhSuma</t>
  </si>
  <si>
    <t>Ostatní náklady</t>
  </si>
  <si>
    <t>Rekapitulace ceny</t>
  </si>
  <si>
    <t>%</t>
  </si>
  <si>
    <t>základ</t>
  </si>
  <si>
    <t>cena /Kč/</t>
  </si>
  <si>
    <t>sazbaDPH</t>
  </si>
  <si>
    <t>dphZ</t>
  </si>
  <si>
    <t>dodávky zařízení</t>
  </si>
  <si>
    <t>doprava dodávek</t>
  </si>
  <si>
    <t>přesun dodávek</t>
  </si>
  <si>
    <t>materiál elektromontážní</t>
  </si>
  <si>
    <t>prořez</t>
  </si>
  <si>
    <t>materiál podružný</t>
  </si>
  <si>
    <t>elektromontáže</t>
  </si>
  <si>
    <t>PPV pro elektromontáže</t>
  </si>
  <si>
    <t>dodávky celkem</t>
  </si>
  <si>
    <t>materiál+výkony celkem</t>
  </si>
  <si>
    <t>ostatní náklady+recyklace</t>
  </si>
  <si>
    <t>NÁKLADY hl.III celkem</t>
  </si>
  <si>
    <t>PV/ rušení provozem investora</t>
  </si>
  <si>
    <t>Doprava</t>
  </si>
  <si>
    <t>NÁKLADY hl.VI celkem</t>
  </si>
  <si>
    <t>kompletační činnost</t>
  </si>
  <si>
    <t>revize</t>
  </si>
  <si>
    <t>komplexní zkoušky</t>
  </si>
  <si>
    <t>NÁKLADY hl.XI celkem</t>
  </si>
  <si>
    <t>cena bez DPH</t>
  </si>
  <si>
    <t>DPH základní sazba</t>
  </si>
  <si>
    <t>CENA vč.DPH (Kč)</t>
  </si>
  <si>
    <t>recyklace bez DPH(v ceně)</t>
  </si>
  <si>
    <t>proř/ON09</t>
  </si>
  <si>
    <t>recy/ON</t>
  </si>
  <si>
    <t>recZ</t>
  </si>
  <si>
    <t>VÝKAZ  VÝMĚR</t>
  </si>
  <si>
    <t>Datum: 1.11.2023</t>
  </si>
  <si>
    <t>Vypracoval: Petr Sedlecký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</si>
</sst>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  <numFmt numFmtId="171" formatCode="#\ ###\ ##0;#\ ###\ ##0;"/>
    <numFmt numFmtId="172" formatCode="##\ ###\ ##0;##\ ###\ ##0;"/>
  </numFmts>
  <fonts count="7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  <font>
      <b/>
      <sz val="16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ck"/>
      <right style="medium"/>
      <top style="thick"/>
      <bottom style="thick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2" fillId="2" borderId="0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9" fontId="3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171" fontId="4" fillId="2" borderId="2" xfId="0" applyNumberFormat="1" applyFont="1" applyFill="1" applyBorder="1" applyAlignment="1">
      <alignment vertical="center"/>
    </xf>
    <xf numFmtId="172" fontId="4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171" fontId="5" fillId="0" borderId="6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49" fontId="5" fillId="0" borderId="9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71" fontId="5" fillId="0" borderId="14" xfId="0" applyNumberFormat="1" applyFont="1" applyBorder="1" applyAlignment="1">
      <alignment/>
    </xf>
    <xf numFmtId="172" fontId="5" fillId="0" borderId="15" xfId="0" applyNumberFormat="1" applyFont="1" applyBorder="1" applyAlignment="1">
      <alignment/>
    </xf>
    <xf numFmtId="0" fontId="5" fillId="2" borderId="3" xfId="0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171" fontId="5" fillId="2" borderId="2" xfId="0" applyNumberFormat="1" applyFont="1" applyFill="1" applyBorder="1" applyAlignment="1">
      <alignment/>
    </xf>
    <xf numFmtId="172" fontId="5" fillId="2" borderId="4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49" fontId="5" fillId="0" borderId="1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0" fontId="3" fillId="0" borderId="3" xfId="0" applyFont="1" applyBorder="1" applyAlignment="1">
      <alignment/>
    </xf>
    <xf numFmtId="172" fontId="3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171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/>
    </xf>
    <xf numFmtId="167" fontId="1" fillId="0" borderId="6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6" xfId="0" applyNumberFormat="1" applyFont="1" applyFill="1" applyBorder="1" applyAlignment="1">
      <alignment/>
    </xf>
    <xf numFmtId="168" fontId="1" fillId="0" borderId="6" xfId="0" applyNumberFormat="1" applyFont="1" applyFill="1" applyBorder="1" applyAlignment="1">
      <alignment/>
    </xf>
    <xf numFmtId="170" fontId="1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170" fontId="6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70" fontId="1" fillId="0" borderId="35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167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168" fontId="1" fillId="0" borderId="22" xfId="0" applyNumberFormat="1" applyFont="1" applyFill="1" applyBorder="1" applyAlignment="1">
      <alignment/>
    </xf>
    <xf numFmtId="170" fontId="1" fillId="0" borderId="37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70" fontId="2" fillId="0" borderId="33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167" fontId="3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70" fontId="6" fillId="0" borderId="39" xfId="0" applyNumberFormat="1" applyFont="1" applyFill="1" applyBorder="1" applyAlignment="1">
      <alignment/>
    </xf>
    <xf numFmtId="170" fontId="3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7" fontId="2" fillId="0" borderId="41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2" fontId="2" fillId="0" borderId="41" xfId="0" applyNumberFormat="1" applyFont="1" applyFill="1" applyBorder="1" applyAlignment="1">
      <alignment/>
    </xf>
    <xf numFmtId="168" fontId="2" fillId="0" borderId="41" xfId="0" applyNumberFormat="1" applyFont="1" applyFill="1" applyBorder="1" applyAlignment="1">
      <alignment/>
    </xf>
    <xf numFmtId="170" fontId="2" fillId="0" borderId="42" xfId="0" applyNumberFormat="1" applyFont="1" applyFill="1" applyBorder="1" applyAlignment="1">
      <alignment/>
    </xf>
    <xf numFmtId="172" fontId="5" fillId="3" borderId="11" xfId="0" applyNumberFormat="1" applyFont="1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2" fontId="1" fillId="0" borderId="6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2" fontId="1" fillId="3" borderId="10" xfId="0" applyNumberFormat="1" applyFont="1" applyFill="1" applyBorder="1" applyAlignment="1" applyProtection="1">
      <alignment/>
      <protection locked="0"/>
    </xf>
    <xf numFmtId="2" fontId="1" fillId="3" borderId="22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2" fontId="3" fillId="0" borderId="1" xfId="0" applyNumberFormat="1" applyFont="1" applyFill="1" applyBorder="1" applyAlignment="1" applyProtection="1">
      <alignment/>
      <protection locked="0"/>
    </xf>
    <xf numFmtId="2" fontId="2" fillId="0" borderId="41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9" fontId="1" fillId="0" borderId="6" xfId="0" applyNumberFormat="1" applyFont="1" applyFill="1" applyBorder="1" applyAlignment="1" applyProtection="1">
      <alignment/>
      <protection locked="0"/>
    </xf>
    <xf numFmtId="169" fontId="6" fillId="0" borderId="0" xfId="0" applyNumberFormat="1" applyFont="1" applyFill="1" applyBorder="1" applyAlignment="1" applyProtection="1">
      <alignment/>
      <protection locked="0"/>
    </xf>
    <xf numFmtId="169" fontId="1" fillId="3" borderId="10" xfId="0" applyNumberFormat="1" applyFont="1" applyFill="1" applyBorder="1" applyAlignment="1" applyProtection="1">
      <alignment/>
      <protection locked="0"/>
    </xf>
    <xf numFmtId="169" fontId="1" fillId="3" borderId="22" xfId="0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69" fontId="6" fillId="0" borderId="1" xfId="0" applyNumberFormat="1" applyFont="1" applyFill="1" applyBorder="1" applyAlignment="1" applyProtection="1">
      <alignment/>
      <protection locked="0"/>
    </xf>
    <xf numFmtId="169" fontId="1" fillId="0" borderId="10" xfId="0" applyNumberFormat="1" applyFont="1" applyFill="1" applyBorder="1" applyAlignment="1" applyProtection="1">
      <alignment/>
      <protection locked="0"/>
    </xf>
    <xf numFmtId="169" fontId="1" fillId="0" borderId="22" xfId="0" applyNumberFormat="1" applyFont="1" applyFill="1" applyBorder="1" applyAlignment="1" applyProtection="1">
      <alignment/>
      <protection locked="0"/>
    </xf>
    <xf numFmtId="169" fontId="3" fillId="0" borderId="1" xfId="0" applyNumberFormat="1" applyFont="1" applyFill="1" applyBorder="1" applyAlignment="1" applyProtection="1">
      <alignment/>
      <protection locked="0"/>
    </xf>
    <xf numFmtId="169" fontId="2" fillId="0" borderId="41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22">
      <selection activeCell="C40" sqref="C40"/>
    </sheetView>
  </sheetViews>
  <sheetFormatPr defaultColWidth="9.140625" defaultRowHeight="12.75"/>
  <cols>
    <col min="1" max="1" width="4.7109375" style="1" customWidth="1"/>
    <col min="2" max="2" width="10.7109375" style="1" customWidth="1"/>
    <col min="3" max="3" width="30.7109375" style="1" customWidth="1"/>
    <col min="4" max="4" width="11.7109375" style="3" customWidth="1"/>
    <col min="5" max="5" width="14.7109375" style="66" customWidth="1"/>
    <col min="6" max="6" width="16.7109375" style="24" customWidth="1"/>
    <col min="7" max="8" width="0" style="1" hidden="1" customWidth="1"/>
    <col min="9" max="9" width="0" style="13" hidden="1" customWidth="1"/>
    <col min="10" max="10" width="0" style="20" hidden="1" customWidth="1"/>
    <col min="11" max="16384" width="9.140625" style="1" customWidth="1"/>
  </cols>
  <sheetData>
    <row r="3" spans="1:7" ht="15.75">
      <c r="A3" s="19"/>
      <c r="B3" s="11" t="s">
        <v>49</v>
      </c>
      <c r="C3" s="11"/>
      <c r="D3" s="21"/>
      <c r="E3" s="22"/>
      <c r="F3" s="23"/>
      <c r="G3" s="19"/>
    </row>
    <row r="4" spans="1:7" ht="15.75">
      <c r="A4" s="19"/>
      <c r="B4" s="11" t="s">
        <v>50</v>
      </c>
      <c r="C4" s="11"/>
      <c r="D4" s="21"/>
      <c r="E4" s="22"/>
      <c r="F4" s="23"/>
      <c r="G4" s="19"/>
    </row>
    <row r="5" spans="1:7" ht="15.75">
      <c r="A5" s="19"/>
      <c r="B5" s="11" t="s">
        <v>51</v>
      </c>
      <c r="C5" s="11"/>
      <c r="D5" s="21"/>
      <c r="E5" s="22"/>
      <c r="F5" s="23"/>
      <c r="G5" s="19"/>
    </row>
    <row r="6" spans="1:7" ht="15.75">
      <c r="A6" s="19"/>
      <c r="B6" s="11" t="s">
        <v>52</v>
      </c>
      <c r="C6" s="11"/>
      <c r="D6" s="21"/>
      <c r="E6" s="22"/>
      <c r="F6" s="23"/>
      <c r="G6" s="19"/>
    </row>
    <row r="7" spans="1:7" ht="15.75">
      <c r="A7" s="19"/>
      <c r="B7" s="11" t="s">
        <v>53</v>
      </c>
      <c r="C7" s="11"/>
      <c r="D7" s="21"/>
      <c r="E7" s="22"/>
      <c r="F7" s="23"/>
      <c r="G7" s="19"/>
    </row>
    <row r="8" spans="1:7" ht="16.5" thickBot="1">
      <c r="A8" s="19"/>
      <c r="B8" s="11"/>
      <c r="C8" s="11"/>
      <c r="D8" s="21"/>
      <c r="E8" s="22"/>
      <c r="F8" s="23"/>
      <c r="G8" s="19"/>
    </row>
    <row r="9" spans="1:10" s="10" customFormat="1" ht="33.75" customHeight="1" thickBot="1">
      <c r="A9" s="28" t="s">
        <v>63</v>
      </c>
      <c r="B9" s="29"/>
      <c r="C9" s="29"/>
      <c r="D9" s="30"/>
      <c r="E9" s="31"/>
      <c r="F9" s="32"/>
      <c r="J9" s="33"/>
    </row>
    <row r="10" spans="1:10" ht="16.5" thickBot="1">
      <c r="A10" s="34" t="s">
        <v>36</v>
      </c>
      <c r="B10" s="35"/>
      <c r="C10" s="35"/>
      <c r="D10" s="36" t="s">
        <v>64</v>
      </c>
      <c r="E10" s="37" t="s">
        <v>65</v>
      </c>
      <c r="F10" s="38" t="s">
        <v>66</v>
      </c>
      <c r="I10" s="13" t="s">
        <v>67</v>
      </c>
      <c r="J10" s="20" t="s">
        <v>68</v>
      </c>
    </row>
    <row r="11" spans="1:8" ht="15.75">
      <c r="A11" s="39">
        <v>1</v>
      </c>
      <c r="B11" s="40" t="s">
        <v>69</v>
      </c>
      <c r="C11" s="40"/>
      <c r="D11" s="41"/>
      <c r="E11" s="42"/>
      <c r="F11" s="43">
        <f>'Soupis položek'!G16</f>
        <v>0</v>
      </c>
      <c r="H11" s="1">
        <v>9</v>
      </c>
    </row>
    <row r="12" spans="1:8" ht="15.75">
      <c r="A12" s="39">
        <v>2</v>
      </c>
      <c r="B12" s="40" t="s">
        <v>70</v>
      </c>
      <c r="C12" s="40"/>
      <c r="D12" s="41">
        <v>3.6</v>
      </c>
      <c r="E12" s="42">
        <f>SUM(F11:F11)</f>
        <v>0</v>
      </c>
      <c r="F12" s="43">
        <f>D12*E12/100</f>
        <v>0</v>
      </c>
      <c r="H12" s="1">
        <v>10</v>
      </c>
    </row>
    <row r="13" spans="1:8" ht="15.75">
      <c r="A13" s="39">
        <v>3</v>
      </c>
      <c r="B13" s="40" t="s">
        <v>71</v>
      </c>
      <c r="C13" s="40"/>
      <c r="D13" s="41">
        <v>1</v>
      </c>
      <c r="E13" s="42">
        <f>SUM(F11:F11)</f>
        <v>0</v>
      </c>
      <c r="F13" s="43">
        <f>D13*E13/100</f>
        <v>0</v>
      </c>
      <c r="H13" s="1">
        <v>12</v>
      </c>
    </row>
    <row r="14" spans="1:8" ht="15.75">
      <c r="A14" s="39">
        <v>4</v>
      </c>
      <c r="B14" s="40" t="s">
        <v>72</v>
      </c>
      <c r="C14" s="40"/>
      <c r="D14" s="41"/>
      <c r="E14" s="42"/>
      <c r="F14" s="43">
        <f>'Soupis položek'!G24</f>
        <v>0</v>
      </c>
      <c r="H14" s="1">
        <v>13</v>
      </c>
    </row>
    <row r="15" spans="1:8" ht="15.75">
      <c r="A15" s="39">
        <v>5</v>
      </c>
      <c r="B15" s="40" t="s">
        <v>73</v>
      </c>
      <c r="C15" s="40"/>
      <c r="D15" s="41">
        <v>5</v>
      </c>
      <c r="E15" s="42">
        <f>'Soupis položek'!N24</f>
        <v>0</v>
      </c>
      <c r="F15" s="43">
        <f>D15*E15/100</f>
        <v>0</v>
      </c>
      <c r="H15" s="1">
        <v>14</v>
      </c>
    </row>
    <row r="16" spans="1:8" ht="15.75">
      <c r="A16" s="39">
        <v>6</v>
      </c>
      <c r="B16" s="40" t="s">
        <v>74</v>
      </c>
      <c r="C16" s="40"/>
      <c r="D16" s="41">
        <v>3</v>
      </c>
      <c r="E16" s="42">
        <f>SUM(F14:F14)</f>
        <v>0</v>
      </c>
      <c r="F16" s="43">
        <f>D16*E16/100</f>
        <v>0</v>
      </c>
      <c r="H16" s="1">
        <v>15</v>
      </c>
    </row>
    <row r="17" spans="1:8" ht="15.75">
      <c r="A17" s="39">
        <v>7</v>
      </c>
      <c r="B17" s="40" t="s">
        <v>75</v>
      </c>
      <c r="C17" s="40"/>
      <c r="D17" s="41"/>
      <c r="E17" s="42"/>
      <c r="F17" s="43">
        <f>'Soupis položek'!G36</f>
        <v>0</v>
      </c>
      <c r="G17" s="24">
        <f>SUM(F14:F16)</f>
        <v>0</v>
      </c>
      <c r="H17" s="1">
        <v>18</v>
      </c>
    </row>
    <row r="18" spans="1:8" ht="16.5" thickBot="1">
      <c r="A18" s="39">
        <v>8</v>
      </c>
      <c r="B18" s="40" t="s">
        <v>76</v>
      </c>
      <c r="C18" s="40"/>
      <c r="D18" s="41">
        <v>6</v>
      </c>
      <c r="E18" s="42">
        <f>SUM(F17:G17)</f>
        <v>0</v>
      </c>
      <c r="F18" s="43">
        <f>D18*E18/100</f>
        <v>0</v>
      </c>
      <c r="H18" s="1">
        <v>22</v>
      </c>
    </row>
    <row r="19" spans="1:8" ht="15.75">
      <c r="A19" s="44">
        <v>9</v>
      </c>
      <c r="B19" s="45" t="s">
        <v>77</v>
      </c>
      <c r="C19" s="45"/>
      <c r="D19" s="46"/>
      <c r="E19" s="47"/>
      <c r="F19" s="48">
        <f>SUM(F11:F12)</f>
        <v>0</v>
      </c>
      <c r="H19" s="1">
        <v>25</v>
      </c>
    </row>
    <row r="20" spans="1:8" ht="15.75">
      <c r="A20" s="39">
        <v>10</v>
      </c>
      <c r="B20" s="40" t="s">
        <v>78</v>
      </c>
      <c r="C20" s="40"/>
      <c r="D20" s="41"/>
      <c r="E20" s="42"/>
      <c r="F20" s="43">
        <f>SUM(F13:F18)</f>
        <v>0</v>
      </c>
      <c r="H20" s="1">
        <v>26</v>
      </c>
    </row>
    <row r="21" spans="1:10" ht="16.5" thickBot="1">
      <c r="A21" s="39">
        <v>11</v>
      </c>
      <c r="B21" s="40" t="s">
        <v>79</v>
      </c>
      <c r="C21" s="40"/>
      <c r="D21" s="41"/>
      <c r="E21" s="42"/>
      <c r="F21" s="43">
        <f>'Soupis položek'!O42</f>
        <v>0</v>
      </c>
      <c r="H21" s="1">
        <v>27</v>
      </c>
      <c r="J21" s="20">
        <f>'Soupis položek'!Q42</f>
        <v>0</v>
      </c>
    </row>
    <row r="22" spans="1:8" ht="15.75">
      <c r="A22" s="49">
        <v>12</v>
      </c>
      <c r="B22" s="50" t="s">
        <v>80</v>
      </c>
      <c r="C22" s="50"/>
      <c r="D22" s="51"/>
      <c r="E22" s="52"/>
      <c r="F22" s="53">
        <f>SUM(F19:F21)</f>
        <v>0</v>
      </c>
      <c r="G22" s="24">
        <f>SUM(F22:F22)</f>
        <v>0</v>
      </c>
      <c r="H22" s="1">
        <v>28</v>
      </c>
    </row>
    <row r="23" spans="1:6" ht="15.75">
      <c r="A23" s="54"/>
      <c r="B23" s="55"/>
      <c r="C23" s="55"/>
      <c r="D23" s="56"/>
      <c r="E23" s="57"/>
      <c r="F23" s="58"/>
    </row>
    <row r="24" spans="1:8" ht="15.75">
      <c r="A24" s="39">
        <v>13</v>
      </c>
      <c r="B24" s="40" t="s">
        <v>81</v>
      </c>
      <c r="C24" s="40"/>
      <c r="D24" s="41">
        <v>0.8</v>
      </c>
      <c r="E24" s="42">
        <f>SUM(F20:F20)</f>
        <v>0</v>
      </c>
      <c r="F24" s="43">
        <f>D24*E24/100</f>
        <v>0</v>
      </c>
      <c r="H24" s="1">
        <v>31</v>
      </c>
    </row>
    <row r="25" spans="1:8" ht="16.5" thickBot="1">
      <c r="A25" s="39">
        <v>14</v>
      </c>
      <c r="B25" s="40" t="s">
        <v>82</v>
      </c>
      <c r="C25" s="40"/>
      <c r="D25" s="41">
        <v>2.5</v>
      </c>
      <c r="E25" s="42">
        <f>SUM(F20:F20)</f>
        <v>0</v>
      </c>
      <c r="F25" s="43">
        <f>D25*E25/100</f>
        <v>0</v>
      </c>
      <c r="H25" s="1">
        <v>32</v>
      </c>
    </row>
    <row r="26" spans="1:8" ht="15.75">
      <c r="A26" s="49">
        <v>15</v>
      </c>
      <c r="B26" s="50" t="s">
        <v>83</v>
      </c>
      <c r="C26" s="50"/>
      <c r="D26" s="51"/>
      <c r="E26" s="52"/>
      <c r="F26" s="53">
        <f>SUM(F24:F25)</f>
        <v>0</v>
      </c>
      <c r="G26" s="24">
        <f>SUM(F26:F26)</f>
        <v>0</v>
      </c>
      <c r="H26" s="1">
        <v>33</v>
      </c>
    </row>
    <row r="27" spans="1:6" ht="15.75">
      <c r="A27" s="54"/>
      <c r="B27" s="55"/>
      <c r="C27" s="55"/>
      <c r="D27" s="56"/>
      <c r="E27" s="57"/>
      <c r="F27" s="58"/>
    </row>
    <row r="28" spans="1:8" ht="15.75">
      <c r="A28" s="39">
        <v>16</v>
      </c>
      <c r="B28" s="40" t="s">
        <v>84</v>
      </c>
      <c r="C28" s="40"/>
      <c r="D28" s="41"/>
      <c r="E28" s="42"/>
      <c r="F28" s="120"/>
      <c r="H28" s="1">
        <v>35</v>
      </c>
    </row>
    <row r="29" spans="1:8" ht="15.75">
      <c r="A29" s="39">
        <v>17</v>
      </c>
      <c r="B29" s="40" t="s">
        <v>85</v>
      </c>
      <c r="C29" s="40"/>
      <c r="D29" s="41"/>
      <c r="E29" s="42"/>
      <c r="F29" s="120"/>
      <c r="H29" s="1">
        <v>36</v>
      </c>
    </row>
    <row r="30" spans="1:8" ht="16.5" thickBot="1">
      <c r="A30" s="39">
        <v>18</v>
      </c>
      <c r="B30" s="40" t="s">
        <v>86</v>
      </c>
      <c r="C30" s="40"/>
      <c r="D30" s="41"/>
      <c r="E30" s="42"/>
      <c r="F30" s="120"/>
      <c r="H30" s="1">
        <v>37</v>
      </c>
    </row>
    <row r="31" spans="1:8" ht="15.75">
      <c r="A31" s="49">
        <v>19</v>
      </c>
      <c r="B31" s="50" t="s">
        <v>87</v>
      </c>
      <c r="C31" s="50"/>
      <c r="D31" s="51"/>
      <c r="E31" s="52"/>
      <c r="F31" s="53">
        <f>SUM(F28:F30)</f>
        <v>0</v>
      </c>
      <c r="G31" s="24">
        <f>SUM(F31:F31)</f>
        <v>0</v>
      </c>
      <c r="H31" s="1">
        <v>41</v>
      </c>
    </row>
    <row r="32" spans="1:10" ht="15.75">
      <c r="A32" s="54"/>
      <c r="B32" s="55"/>
      <c r="C32" s="55"/>
      <c r="D32" s="56"/>
      <c r="E32" s="57"/>
      <c r="F32" s="58"/>
      <c r="J32" s="20">
        <f>'Soupis položek'!P42</f>
        <v>0</v>
      </c>
    </row>
    <row r="33" spans="1:8" ht="15.75">
      <c r="A33" s="39">
        <v>20</v>
      </c>
      <c r="B33" s="40" t="s">
        <v>88</v>
      </c>
      <c r="C33" s="40"/>
      <c r="D33" s="41"/>
      <c r="E33" s="42"/>
      <c r="F33" s="43">
        <f>SUM(G19:G32)</f>
        <v>0</v>
      </c>
      <c r="H33" s="1">
        <v>43</v>
      </c>
    </row>
    <row r="34" spans="1:10" ht="16.5" thickBot="1">
      <c r="A34" s="39">
        <v>21</v>
      </c>
      <c r="B34" s="40" t="s">
        <v>89</v>
      </c>
      <c r="C34" s="40"/>
      <c r="D34" s="41">
        <v>21</v>
      </c>
      <c r="E34" s="42">
        <f>SUM(F33:F33)</f>
        <v>0</v>
      </c>
      <c r="F34" s="43">
        <f>D34*E34/100</f>
        <v>0</v>
      </c>
      <c r="H34" s="1">
        <v>46</v>
      </c>
      <c r="J34" s="20">
        <f>SUM(J7:J33)</f>
        <v>0</v>
      </c>
    </row>
    <row r="35" spans="1:8" ht="17.25" thickBot="1" thickTop="1">
      <c r="A35" s="59">
        <v>22</v>
      </c>
      <c r="B35" s="25" t="s">
        <v>90</v>
      </c>
      <c r="C35" s="25"/>
      <c r="D35" s="26"/>
      <c r="E35" s="27"/>
      <c r="F35" s="60">
        <f>SUM(F33:F34)</f>
        <v>0</v>
      </c>
      <c r="H35" s="1">
        <v>48</v>
      </c>
    </row>
    <row r="36" spans="1:8" ht="17.25" thickBot="1" thickTop="1">
      <c r="A36" s="61">
        <v>23</v>
      </c>
      <c r="B36" s="62" t="s">
        <v>91</v>
      </c>
      <c r="C36" s="62"/>
      <c r="D36" s="63"/>
      <c r="E36" s="64"/>
      <c r="F36" s="65">
        <f>'Soupis položek'!N42</f>
        <v>0</v>
      </c>
      <c r="H36" s="1">
        <v>50</v>
      </c>
    </row>
    <row r="37" spans="1:6" ht="15.75">
      <c r="A37" s="19"/>
      <c r="B37" s="19"/>
      <c r="C37" s="19"/>
      <c r="D37" s="21"/>
      <c r="E37" s="22"/>
      <c r="F37" s="23"/>
    </row>
    <row r="38" spans="1:6" ht="15.75">
      <c r="A38" s="19"/>
      <c r="B38" s="19"/>
      <c r="C38" s="19"/>
      <c r="D38" s="21"/>
      <c r="E38" s="22"/>
      <c r="F38" s="23"/>
    </row>
    <row r="39" spans="1:6" ht="15.75">
      <c r="A39" s="19" t="s">
        <v>96</v>
      </c>
      <c r="B39" s="19"/>
      <c r="C39" s="19"/>
      <c r="D39" s="21"/>
      <c r="E39" s="22"/>
      <c r="F39" s="23"/>
    </row>
    <row r="40" spans="1:6" ht="15.75">
      <c r="A40" s="19" t="s">
        <v>97</v>
      </c>
      <c r="B40" s="19"/>
      <c r="C40" s="19"/>
      <c r="D40" s="21"/>
      <c r="E40" s="22"/>
      <c r="F40" s="23"/>
    </row>
    <row r="41" spans="1:6" ht="15.75">
      <c r="A41" s="19"/>
      <c r="B41" s="19"/>
      <c r="C41" s="19"/>
      <c r="D41" s="21"/>
      <c r="E41" s="22"/>
      <c r="F41" s="23"/>
    </row>
    <row r="42" spans="1:6" ht="15.75">
      <c r="A42" s="19"/>
      <c r="B42" s="19"/>
      <c r="C42" s="19"/>
      <c r="D42" s="21"/>
      <c r="E42" s="22"/>
      <c r="F42" s="2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8"/>
  <sheetViews>
    <sheetView tabSelected="1" workbookViewId="0" topLeftCell="A16">
      <selection activeCell="F18" sqref="F18"/>
    </sheetView>
  </sheetViews>
  <sheetFormatPr defaultColWidth="9.140625" defaultRowHeight="12.75"/>
  <cols>
    <col min="1" max="1" width="3.7109375" style="1" bestFit="1" customWidth="1"/>
    <col min="2" max="2" width="8.7109375" style="1" bestFit="1" customWidth="1"/>
    <col min="3" max="3" width="43.421875" style="1" bestFit="1" customWidth="1"/>
    <col min="4" max="4" width="4.00390625" style="1" bestFit="1" customWidth="1"/>
    <col min="5" max="5" width="7.8515625" style="1" bestFit="1" customWidth="1"/>
    <col min="6" max="6" width="9.00390625" style="131" bestFit="1" customWidth="1"/>
    <col min="7" max="7" width="10.140625" style="1" bestFit="1" customWidth="1"/>
    <col min="8" max="8" width="8.57421875" style="131" bestFit="1" customWidth="1"/>
    <col min="9" max="9" width="9.7109375" style="1" bestFit="1" customWidth="1"/>
    <col min="10" max="10" width="4.57421875" style="13" hidden="1" customWidth="1"/>
    <col min="11" max="11" width="4.421875" style="1" hidden="1" customWidth="1"/>
    <col min="12" max="12" width="0" style="1" hidden="1" customWidth="1"/>
    <col min="13" max="13" width="4.140625" style="1" hidden="1" customWidth="1"/>
    <col min="14" max="17" width="0" style="20" hidden="1" customWidth="1"/>
    <col min="18" max="16384" width="9.140625" style="1" customWidth="1"/>
  </cols>
  <sheetData>
    <row r="3" spans="1:10" ht="15.75">
      <c r="A3" s="8"/>
      <c r="B3" s="11" t="s">
        <v>49</v>
      </c>
      <c r="C3" s="8"/>
      <c r="D3" s="8"/>
      <c r="E3" s="8"/>
      <c r="F3" s="121"/>
      <c r="G3" s="8"/>
      <c r="H3" s="121"/>
      <c r="I3" s="8"/>
      <c r="J3" s="12"/>
    </row>
    <row r="4" spans="1:10" ht="15.75">
      <c r="A4" s="8"/>
      <c r="B4" s="11" t="s">
        <v>50</v>
      </c>
      <c r="C4" s="8"/>
      <c r="D4" s="8"/>
      <c r="E4" s="8"/>
      <c r="F4" s="121"/>
      <c r="G4" s="8"/>
      <c r="H4" s="121"/>
      <c r="I4" s="8"/>
      <c r="J4" s="12"/>
    </row>
    <row r="5" spans="1:10" ht="15.75">
      <c r="A5" s="8"/>
      <c r="B5" s="11" t="s">
        <v>51</v>
      </c>
      <c r="C5" s="8"/>
      <c r="D5" s="8"/>
      <c r="E5" s="8"/>
      <c r="F5" s="121"/>
      <c r="G5" s="8"/>
      <c r="H5" s="121"/>
      <c r="I5" s="8"/>
      <c r="J5" s="12"/>
    </row>
    <row r="6" spans="1:10" ht="15.75">
      <c r="A6" s="8"/>
      <c r="B6" s="11" t="s">
        <v>52</v>
      </c>
      <c r="C6" s="8"/>
      <c r="D6" s="8"/>
      <c r="E6" s="8"/>
      <c r="F6" s="121"/>
      <c r="G6" s="8"/>
      <c r="H6" s="121"/>
      <c r="I6" s="8"/>
      <c r="J6" s="12"/>
    </row>
    <row r="7" spans="1:10" ht="15.75">
      <c r="A7" s="8"/>
      <c r="B7" s="11" t="s">
        <v>53</v>
      </c>
      <c r="C7" s="8"/>
      <c r="D7" s="8"/>
      <c r="E7" s="8"/>
      <c r="F7" s="121"/>
      <c r="G7" s="8"/>
      <c r="H7" s="121"/>
      <c r="I7" s="8"/>
      <c r="J7" s="12"/>
    </row>
    <row r="8" spans="1:10" ht="15.75">
      <c r="A8" s="8"/>
      <c r="B8" s="11"/>
      <c r="C8" s="8"/>
      <c r="D8" s="8"/>
      <c r="E8" s="8"/>
      <c r="F8" s="121"/>
      <c r="G8" s="8"/>
      <c r="H8" s="121"/>
      <c r="I8" s="8"/>
      <c r="J8" s="12"/>
    </row>
    <row r="9" spans="1:17" s="10" customFormat="1" ht="33.75" customHeight="1" thickBot="1">
      <c r="A9" s="74"/>
      <c r="B9" s="75"/>
      <c r="C9" s="75" t="s">
        <v>95</v>
      </c>
      <c r="D9" s="75"/>
      <c r="E9" s="75"/>
      <c r="F9" s="122"/>
      <c r="G9" s="75"/>
      <c r="H9" s="122"/>
      <c r="I9" s="76"/>
      <c r="J9" s="18"/>
      <c r="N9" s="33"/>
      <c r="O9" s="33"/>
      <c r="P9" s="33"/>
      <c r="Q9" s="33"/>
    </row>
    <row r="10" spans="1:17" ht="13.5" thickBot="1">
      <c r="A10" s="77" t="s">
        <v>36</v>
      </c>
      <c r="B10" s="78" t="s">
        <v>38</v>
      </c>
      <c r="C10" s="79" t="s">
        <v>39</v>
      </c>
      <c r="D10" s="79" t="s">
        <v>40</v>
      </c>
      <c r="E10" s="80" t="s">
        <v>41</v>
      </c>
      <c r="F10" s="123" t="s">
        <v>42</v>
      </c>
      <c r="G10" s="81" t="s">
        <v>43</v>
      </c>
      <c r="H10" s="132" t="s">
        <v>44</v>
      </c>
      <c r="I10" s="82" t="s">
        <v>45</v>
      </c>
      <c r="J10" s="71" t="s">
        <v>46</v>
      </c>
      <c r="K10" s="1" t="s">
        <v>47</v>
      </c>
      <c r="L10" s="1" t="s">
        <v>48</v>
      </c>
      <c r="M10" s="1" t="s">
        <v>37</v>
      </c>
      <c r="N10" s="20" t="s">
        <v>92</v>
      </c>
      <c r="O10" s="20" t="s">
        <v>93</v>
      </c>
      <c r="P10" s="20" t="s">
        <v>68</v>
      </c>
      <c r="Q10" s="20" t="s">
        <v>94</v>
      </c>
    </row>
    <row r="11" spans="1:17" s="8" customFormat="1" ht="19.5" customHeight="1">
      <c r="A11" s="83" t="s">
        <v>54</v>
      </c>
      <c r="B11" s="84"/>
      <c r="C11" s="85"/>
      <c r="D11" s="85"/>
      <c r="E11" s="86"/>
      <c r="F11" s="124"/>
      <c r="G11" s="87"/>
      <c r="H11" s="133" t="s">
        <v>55</v>
      </c>
      <c r="I11" s="88" t="s">
        <v>56</v>
      </c>
      <c r="J11" s="12"/>
      <c r="N11" s="67"/>
      <c r="O11" s="67"/>
      <c r="P11" s="67"/>
      <c r="Q11" s="67"/>
    </row>
    <row r="12" spans="1:13" ht="12.75">
      <c r="A12" s="89">
        <v>1</v>
      </c>
      <c r="B12" s="90">
        <v>492411</v>
      </c>
      <c r="C12" s="91" t="s">
        <v>1</v>
      </c>
      <c r="D12" s="91" t="s">
        <v>2</v>
      </c>
      <c r="E12" s="92">
        <v>3</v>
      </c>
      <c r="F12" s="125"/>
      <c r="G12" s="93">
        <f>E12*F12</f>
        <v>0</v>
      </c>
      <c r="H12" s="134"/>
      <c r="I12" s="94">
        <f>E12*H12</f>
        <v>0</v>
      </c>
      <c r="J12" s="72" t="s">
        <v>3</v>
      </c>
      <c r="K12" s="1" t="s">
        <v>4</v>
      </c>
      <c r="M12" s="2" t="s">
        <v>0</v>
      </c>
    </row>
    <row r="13" spans="1:13" ht="12.75">
      <c r="A13" s="89">
        <v>2</v>
      </c>
      <c r="B13" s="90">
        <v>492412</v>
      </c>
      <c r="C13" s="91" t="s">
        <v>5</v>
      </c>
      <c r="D13" s="91" t="s">
        <v>2</v>
      </c>
      <c r="E13" s="92">
        <v>1</v>
      </c>
      <c r="F13" s="125"/>
      <c r="G13" s="93">
        <f>E13*F13</f>
        <v>0</v>
      </c>
      <c r="H13" s="134"/>
      <c r="I13" s="94">
        <f>E13*H13</f>
        <v>0</v>
      </c>
      <c r="J13" s="72" t="s">
        <v>3</v>
      </c>
      <c r="K13" s="1" t="s">
        <v>4</v>
      </c>
      <c r="M13" s="2" t="s">
        <v>0</v>
      </c>
    </row>
    <row r="14" spans="1:13" ht="12.75">
      <c r="A14" s="89">
        <v>3</v>
      </c>
      <c r="B14" s="90">
        <v>492471</v>
      </c>
      <c r="C14" s="91" t="s">
        <v>6</v>
      </c>
      <c r="D14" s="91" t="s">
        <v>2</v>
      </c>
      <c r="E14" s="92">
        <v>1</v>
      </c>
      <c r="F14" s="125"/>
      <c r="G14" s="93">
        <f>E14*F14</f>
        <v>0</v>
      </c>
      <c r="H14" s="134"/>
      <c r="I14" s="94">
        <f>E14*H14</f>
        <v>0</v>
      </c>
      <c r="J14" s="72" t="s">
        <v>3</v>
      </c>
      <c r="K14" s="1" t="s">
        <v>4</v>
      </c>
      <c r="M14" s="2" t="s">
        <v>0</v>
      </c>
    </row>
    <row r="15" spans="1:17" ht="13.5" thickBot="1">
      <c r="A15" s="95">
        <v>4</v>
      </c>
      <c r="B15" s="96">
        <v>509121</v>
      </c>
      <c r="C15" s="97" t="s">
        <v>7</v>
      </c>
      <c r="D15" s="97" t="s">
        <v>2</v>
      </c>
      <c r="E15" s="98">
        <v>1</v>
      </c>
      <c r="F15" s="126"/>
      <c r="G15" s="99">
        <f>E15*F15</f>
        <v>0</v>
      </c>
      <c r="H15" s="135"/>
      <c r="I15" s="100">
        <f>E15*H15</f>
        <v>0</v>
      </c>
      <c r="J15" s="73" t="s">
        <v>8</v>
      </c>
      <c r="K15" s="1" t="s">
        <v>4</v>
      </c>
      <c r="M15" s="2" t="s">
        <v>0</v>
      </c>
      <c r="P15" s="20">
        <f>E15*F15</f>
        <v>0</v>
      </c>
      <c r="Q15" s="20">
        <f>E15*H15</f>
        <v>0</v>
      </c>
    </row>
    <row r="16" spans="1:17" s="7" customFormat="1" ht="12.75">
      <c r="A16" s="101"/>
      <c r="B16" s="102"/>
      <c r="C16" s="103" t="s">
        <v>57</v>
      </c>
      <c r="D16" s="103"/>
      <c r="E16" s="104"/>
      <c r="F16" s="127"/>
      <c r="G16" s="105">
        <f>SUM(G12:G15)</f>
        <v>0</v>
      </c>
      <c r="H16" s="136"/>
      <c r="I16" s="106">
        <f>SUM(I12:I15)</f>
        <v>0</v>
      </c>
      <c r="J16" s="15"/>
      <c r="M16" s="9" t="s">
        <v>0</v>
      </c>
      <c r="N16" s="68"/>
      <c r="O16" s="69">
        <f>I16</f>
        <v>0</v>
      </c>
      <c r="P16" s="68"/>
      <c r="Q16" s="68"/>
    </row>
    <row r="17" spans="1:17" s="8" customFormat="1" ht="19.5" customHeight="1">
      <c r="A17" s="107" t="s">
        <v>58</v>
      </c>
      <c r="B17" s="108"/>
      <c r="C17" s="109"/>
      <c r="D17" s="109"/>
      <c r="E17" s="110"/>
      <c r="F17" s="128"/>
      <c r="G17" s="111"/>
      <c r="H17" s="137" t="s">
        <v>55</v>
      </c>
      <c r="I17" s="112" t="s">
        <v>56</v>
      </c>
      <c r="J17" s="16"/>
      <c r="M17" s="14"/>
      <c r="N17" s="67"/>
      <c r="O17" s="67"/>
      <c r="P17" s="67"/>
      <c r="Q17" s="67"/>
    </row>
    <row r="18" spans="1:14" ht="12.75">
      <c r="A18" s="89">
        <v>5</v>
      </c>
      <c r="B18" s="90">
        <v>209403</v>
      </c>
      <c r="C18" s="91" t="s">
        <v>10</v>
      </c>
      <c r="D18" s="91" t="s">
        <v>11</v>
      </c>
      <c r="E18" s="92">
        <v>100</v>
      </c>
      <c r="F18" s="125"/>
      <c r="G18" s="93">
        <f aca="true" t="shared" si="0" ref="G18:G23">E18*F18</f>
        <v>0</v>
      </c>
      <c r="H18" s="138">
        <v>0</v>
      </c>
      <c r="I18" s="94">
        <f aca="true" t="shared" si="1" ref="I18:I23">E18*H18</f>
        <v>0</v>
      </c>
      <c r="J18" s="72" t="s">
        <v>3</v>
      </c>
      <c r="K18" s="1" t="s">
        <v>4</v>
      </c>
      <c r="M18" s="2" t="s">
        <v>9</v>
      </c>
      <c r="N18" s="20">
        <f>E18*F18</f>
        <v>0</v>
      </c>
    </row>
    <row r="19" spans="1:14" ht="12.75">
      <c r="A19" s="89">
        <v>6</v>
      </c>
      <c r="B19" s="90">
        <v>321133</v>
      </c>
      <c r="C19" s="91" t="s">
        <v>12</v>
      </c>
      <c r="D19" s="91" t="s">
        <v>11</v>
      </c>
      <c r="E19" s="92">
        <v>50</v>
      </c>
      <c r="F19" s="125"/>
      <c r="G19" s="93">
        <f t="shared" si="0"/>
        <v>0</v>
      </c>
      <c r="H19" s="138">
        <v>0</v>
      </c>
      <c r="I19" s="94">
        <f t="shared" si="1"/>
        <v>0</v>
      </c>
      <c r="J19" s="72" t="s">
        <v>3</v>
      </c>
      <c r="K19" s="1" t="s">
        <v>4</v>
      </c>
      <c r="M19" s="2" t="s">
        <v>9</v>
      </c>
      <c r="N19" s="20">
        <f>E19*F19</f>
        <v>0</v>
      </c>
    </row>
    <row r="20" spans="1:13" ht="12.75">
      <c r="A20" s="89">
        <v>7</v>
      </c>
      <c r="B20" s="90">
        <v>315122</v>
      </c>
      <c r="C20" s="91" t="s">
        <v>13</v>
      </c>
      <c r="D20" s="91" t="s">
        <v>2</v>
      </c>
      <c r="E20" s="92">
        <v>3</v>
      </c>
      <c r="F20" s="125"/>
      <c r="G20" s="93">
        <f t="shared" si="0"/>
        <v>0</v>
      </c>
      <c r="H20" s="138">
        <v>0</v>
      </c>
      <c r="I20" s="94">
        <f t="shared" si="1"/>
        <v>0</v>
      </c>
      <c r="J20" s="72" t="s">
        <v>3</v>
      </c>
      <c r="K20" s="1" t="s">
        <v>4</v>
      </c>
      <c r="M20" s="2" t="s">
        <v>9</v>
      </c>
    </row>
    <row r="21" spans="1:13" ht="12.75">
      <c r="A21" s="89">
        <v>8</v>
      </c>
      <c r="B21" s="90">
        <v>4016238</v>
      </c>
      <c r="C21" s="91" t="s">
        <v>14</v>
      </c>
      <c r="D21" s="91" t="s">
        <v>15</v>
      </c>
      <c r="E21" s="92">
        <v>1</v>
      </c>
      <c r="F21" s="125"/>
      <c r="G21" s="93">
        <f t="shared" si="0"/>
        <v>0</v>
      </c>
      <c r="H21" s="138">
        <v>0</v>
      </c>
      <c r="I21" s="94">
        <f t="shared" si="1"/>
        <v>0</v>
      </c>
      <c r="J21" s="72" t="s">
        <v>3</v>
      </c>
      <c r="K21" s="1" t="s">
        <v>4</v>
      </c>
      <c r="M21" s="2" t="s">
        <v>9</v>
      </c>
    </row>
    <row r="22" spans="1:13" ht="12.75">
      <c r="A22" s="89">
        <v>9</v>
      </c>
      <c r="B22" s="90">
        <v>434120</v>
      </c>
      <c r="C22" s="91" t="s">
        <v>16</v>
      </c>
      <c r="D22" s="91" t="s">
        <v>2</v>
      </c>
      <c r="E22" s="92">
        <v>1</v>
      </c>
      <c r="F22" s="125"/>
      <c r="G22" s="93">
        <f t="shared" si="0"/>
        <v>0</v>
      </c>
      <c r="H22" s="138"/>
      <c r="I22" s="94">
        <f t="shared" si="1"/>
        <v>0</v>
      </c>
      <c r="J22" s="72" t="s">
        <v>3</v>
      </c>
      <c r="K22" s="1" t="s">
        <v>4</v>
      </c>
      <c r="M22" s="2" t="s">
        <v>9</v>
      </c>
    </row>
    <row r="23" spans="1:14" ht="13.5" thickBot="1">
      <c r="A23" s="95">
        <v>10</v>
      </c>
      <c r="B23" s="96">
        <v>101105</v>
      </c>
      <c r="C23" s="97" t="s">
        <v>17</v>
      </c>
      <c r="D23" s="97" t="s">
        <v>11</v>
      </c>
      <c r="E23" s="98">
        <v>20</v>
      </c>
      <c r="F23" s="126"/>
      <c r="G23" s="99">
        <f t="shared" si="0"/>
        <v>0</v>
      </c>
      <c r="H23" s="139">
        <v>0</v>
      </c>
      <c r="I23" s="100">
        <f t="shared" si="1"/>
        <v>0</v>
      </c>
      <c r="J23" s="73" t="s">
        <v>3</v>
      </c>
      <c r="K23" s="1" t="s">
        <v>4</v>
      </c>
      <c r="M23" s="2" t="s">
        <v>9</v>
      </c>
      <c r="N23" s="20">
        <f>E23*F23</f>
        <v>0</v>
      </c>
    </row>
    <row r="24" spans="1:17" s="7" customFormat="1" ht="12.75">
      <c r="A24" s="101"/>
      <c r="B24" s="102"/>
      <c r="C24" s="103" t="s">
        <v>57</v>
      </c>
      <c r="D24" s="103"/>
      <c r="E24" s="104"/>
      <c r="F24" s="127"/>
      <c r="G24" s="105">
        <f>SUM(G18:G23)</f>
        <v>0</v>
      </c>
      <c r="H24" s="136"/>
      <c r="I24" s="106">
        <f>SUM(I18:I23)</f>
        <v>0</v>
      </c>
      <c r="J24" s="15"/>
      <c r="M24" s="9" t="s">
        <v>9</v>
      </c>
      <c r="N24" s="68">
        <f>SUM(N8:N23)</f>
        <v>0</v>
      </c>
      <c r="O24" s="69">
        <f>I24</f>
        <v>0</v>
      </c>
      <c r="P24" s="68"/>
      <c r="Q24" s="68"/>
    </row>
    <row r="25" spans="1:17" s="8" customFormat="1" ht="19.5" customHeight="1">
      <c r="A25" s="107" t="s">
        <v>59</v>
      </c>
      <c r="B25" s="108"/>
      <c r="C25" s="109"/>
      <c r="D25" s="109"/>
      <c r="E25" s="110"/>
      <c r="F25" s="128"/>
      <c r="G25" s="111"/>
      <c r="H25" s="137" t="s">
        <v>60</v>
      </c>
      <c r="I25" s="112" t="s">
        <v>61</v>
      </c>
      <c r="J25" s="16"/>
      <c r="M25" s="14"/>
      <c r="N25" s="67">
        <f>SUM(O9:O24)</f>
        <v>0</v>
      </c>
      <c r="O25" s="67"/>
      <c r="P25" s="67"/>
      <c r="Q25" s="67"/>
    </row>
    <row r="26" spans="1:13" ht="12.75">
      <c r="A26" s="89">
        <v>11</v>
      </c>
      <c r="B26" s="90">
        <v>210950341</v>
      </c>
      <c r="C26" s="91" t="s">
        <v>19</v>
      </c>
      <c r="D26" s="91" t="s">
        <v>11</v>
      </c>
      <c r="E26" s="92">
        <v>100</v>
      </c>
      <c r="F26" s="125"/>
      <c r="G26" s="93">
        <f aca="true" t="shared" si="2" ref="G26:G35">E26*F26</f>
        <v>0</v>
      </c>
      <c r="H26" s="138"/>
      <c r="I26" s="94"/>
      <c r="J26" s="72" t="s">
        <v>3</v>
      </c>
      <c r="M26" s="2" t="s">
        <v>18</v>
      </c>
    </row>
    <row r="27" spans="1:13" ht="12.75">
      <c r="A27" s="89">
        <v>12</v>
      </c>
      <c r="B27" s="90">
        <v>210010011</v>
      </c>
      <c r="C27" s="91" t="s">
        <v>20</v>
      </c>
      <c r="D27" s="91" t="s">
        <v>11</v>
      </c>
      <c r="E27" s="92">
        <v>50</v>
      </c>
      <c r="F27" s="125"/>
      <c r="G27" s="93">
        <f t="shared" si="2"/>
        <v>0</v>
      </c>
      <c r="H27" s="138"/>
      <c r="I27" s="94"/>
      <c r="J27" s="72" t="s">
        <v>3</v>
      </c>
      <c r="M27" s="2" t="s">
        <v>18</v>
      </c>
    </row>
    <row r="28" spans="1:13" ht="12.75">
      <c r="A28" s="89">
        <v>13</v>
      </c>
      <c r="B28" s="90">
        <v>210140611</v>
      </c>
      <c r="C28" s="91" t="s">
        <v>21</v>
      </c>
      <c r="D28" s="91" t="s">
        <v>2</v>
      </c>
      <c r="E28" s="92">
        <v>3</v>
      </c>
      <c r="F28" s="125"/>
      <c r="G28" s="93">
        <f t="shared" si="2"/>
        <v>0</v>
      </c>
      <c r="H28" s="138"/>
      <c r="I28" s="94"/>
      <c r="J28" s="72" t="s">
        <v>3</v>
      </c>
      <c r="M28" s="2" t="s">
        <v>18</v>
      </c>
    </row>
    <row r="29" spans="1:13" ht="12.75">
      <c r="A29" s="89">
        <v>14</v>
      </c>
      <c r="B29" s="90">
        <v>210140611</v>
      </c>
      <c r="C29" s="91" t="s">
        <v>22</v>
      </c>
      <c r="D29" s="91" t="s">
        <v>2</v>
      </c>
      <c r="E29" s="92">
        <v>1</v>
      </c>
      <c r="F29" s="125"/>
      <c r="G29" s="93">
        <f t="shared" si="2"/>
        <v>0</v>
      </c>
      <c r="H29" s="138"/>
      <c r="I29" s="94"/>
      <c r="J29" s="72" t="s">
        <v>3</v>
      </c>
      <c r="M29" s="2" t="s">
        <v>18</v>
      </c>
    </row>
    <row r="30" spans="1:13" ht="12.75">
      <c r="A30" s="89">
        <v>15</v>
      </c>
      <c r="B30" s="90">
        <v>210140611</v>
      </c>
      <c r="C30" s="91" t="s">
        <v>23</v>
      </c>
      <c r="D30" s="91" t="s">
        <v>2</v>
      </c>
      <c r="E30" s="92">
        <v>1</v>
      </c>
      <c r="F30" s="125"/>
      <c r="G30" s="93">
        <f t="shared" si="2"/>
        <v>0</v>
      </c>
      <c r="H30" s="138"/>
      <c r="I30" s="94"/>
      <c r="J30" s="72" t="s">
        <v>3</v>
      </c>
      <c r="M30" s="2" t="s">
        <v>18</v>
      </c>
    </row>
    <row r="31" spans="1:13" ht="12.75">
      <c r="A31" s="89">
        <v>16</v>
      </c>
      <c r="B31" s="90">
        <v>210010453</v>
      </c>
      <c r="C31" s="91" t="s">
        <v>24</v>
      </c>
      <c r="D31" s="91" t="s">
        <v>2</v>
      </c>
      <c r="E31" s="92">
        <v>3</v>
      </c>
      <c r="F31" s="125"/>
      <c r="G31" s="93">
        <f t="shared" si="2"/>
        <v>0</v>
      </c>
      <c r="H31" s="138"/>
      <c r="I31" s="94"/>
      <c r="J31" s="72" t="s">
        <v>3</v>
      </c>
      <c r="M31" s="2" t="s">
        <v>18</v>
      </c>
    </row>
    <row r="32" spans="1:13" ht="12.75">
      <c r="A32" s="89">
        <v>17</v>
      </c>
      <c r="B32" s="90">
        <v>210190001</v>
      </c>
      <c r="C32" s="91" t="s">
        <v>25</v>
      </c>
      <c r="D32" s="91" t="s">
        <v>2</v>
      </c>
      <c r="E32" s="92">
        <v>1</v>
      </c>
      <c r="F32" s="125"/>
      <c r="G32" s="93">
        <f t="shared" si="2"/>
        <v>0</v>
      </c>
      <c r="H32" s="138"/>
      <c r="I32" s="94"/>
      <c r="J32" s="72" t="s">
        <v>3</v>
      </c>
      <c r="M32" s="2" t="s">
        <v>18</v>
      </c>
    </row>
    <row r="33" spans="1:13" ht="12.75">
      <c r="A33" s="89">
        <v>18</v>
      </c>
      <c r="B33" s="90">
        <v>210240211</v>
      </c>
      <c r="C33" s="91" t="s">
        <v>26</v>
      </c>
      <c r="D33" s="91" t="s">
        <v>2</v>
      </c>
      <c r="E33" s="92">
        <v>1</v>
      </c>
      <c r="F33" s="125"/>
      <c r="G33" s="93">
        <f t="shared" si="2"/>
        <v>0</v>
      </c>
      <c r="H33" s="138"/>
      <c r="I33" s="94"/>
      <c r="J33" s="72" t="s">
        <v>3</v>
      </c>
      <c r="M33" s="2" t="s">
        <v>18</v>
      </c>
    </row>
    <row r="34" spans="1:13" ht="12.75">
      <c r="A34" s="89">
        <v>19</v>
      </c>
      <c r="B34" s="90">
        <v>210120401</v>
      </c>
      <c r="C34" s="91" t="s">
        <v>27</v>
      </c>
      <c r="D34" s="91" t="s">
        <v>2</v>
      </c>
      <c r="E34" s="92">
        <v>1</v>
      </c>
      <c r="F34" s="125"/>
      <c r="G34" s="93">
        <f t="shared" si="2"/>
        <v>0</v>
      </c>
      <c r="H34" s="138"/>
      <c r="I34" s="94"/>
      <c r="J34" s="72" t="s">
        <v>3</v>
      </c>
      <c r="M34" s="2" t="s">
        <v>18</v>
      </c>
    </row>
    <row r="35" spans="1:13" ht="13.5" thickBot="1">
      <c r="A35" s="95">
        <v>20</v>
      </c>
      <c r="B35" s="96">
        <v>210800103</v>
      </c>
      <c r="C35" s="97" t="s">
        <v>28</v>
      </c>
      <c r="D35" s="97" t="s">
        <v>11</v>
      </c>
      <c r="E35" s="98">
        <v>20</v>
      </c>
      <c r="F35" s="126"/>
      <c r="G35" s="99">
        <f t="shared" si="2"/>
        <v>0</v>
      </c>
      <c r="H35" s="139"/>
      <c r="I35" s="100"/>
      <c r="J35" s="73" t="s">
        <v>3</v>
      </c>
      <c r="M35" s="2" t="s">
        <v>18</v>
      </c>
    </row>
    <row r="36" spans="1:17" s="7" customFormat="1" ht="12.75">
      <c r="A36" s="101"/>
      <c r="B36" s="102"/>
      <c r="C36" s="103" t="s">
        <v>57</v>
      </c>
      <c r="D36" s="103"/>
      <c r="E36" s="104"/>
      <c r="F36" s="127"/>
      <c r="G36" s="105">
        <f>SUM(G26:G35)</f>
        <v>0</v>
      </c>
      <c r="H36" s="136"/>
      <c r="I36" s="106">
        <f>SUM(I26:I35)</f>
        <v>0</v>
      </c>
      <c r="J36" s="15"/>
      <c r="M36" s="9" t="s">
        <v>18</v>
      </c>
      <c r="N36" s="68"/>
      <c r="O36" s="68"/>
      <c r="P36" s="68"/>
      <c r="Q36" s="68"/>
    </row>
    <row r="37" spans="1:17" s="8" customFormat="1" ht="19.5" customHeight="1">
      <c r="A37" s="107" t="s">
        <v>62</v>
      </c>
      <c r="B37" s="108"/>
      <c r="C37" s="109"/>
      <c r="D37" s="109"/>
      <c r="E37" s="110"/>
      <c r="F37" s="128"/>
      <c r="G37" s="111"/>
      <c r="H37" s="140"/>
      <c r="I37" s="113"/>
      <c r="J37" s="16"/>
      <c r="M37" s="14"/>
      <c r="N37" s="67"/>
      <c r="O37" s="67"/>
      <c r="P37" s="67"/>
      <c r="Q37" s="67"/>
    </row>
    <row r="38" spans="1:15" ht="12.75">
      <c r="A38" s="89">
        <v>21</v>
      </c>
      <c r="B38" s="90">
        <v>219990012</v>
      </c>
      <c r="C38" s="91" t="s">
        <v>30</v>
      </c>
      <c r="D38" s="91" t="s">
        <v>31</v>
      </c>
      <c r="E38" s="92">
        <v>2</v>
      </c>
      <c r="F38" s="125"/>
      <c r="G38" s="93">
        <f>E38*F38</f>
        <v>0</v>
      </c>
      <c r="H38" s="138"/>
      <c r="I38" s="94"/>
      <c r="J38" s="72" t="s">
        <v>3</v>
      </c>
      <c r="K38" s="1" t="s">
        <v>4</v>
      </c>
      <c r="M38" s="2" t="s">
        <v>29</v>
      </c>
      <c r="O38" s="70">
        <f>G38</f>
        <v>0</v>
      </c>
    </row>
    <row r="39" spans="1:15" ht="12.75">
      <c r="A39" s="89">
        <v>22</v>
      </c>
      <c r="B39" s="90">
        <v>219000104</v>
      </c>
      <c r="C39" s="91" t="s">
        <v>32</v>
      </c>
      <c r="D39" s="91" t="s">
        <v>31</v>
      </c>
      <c r="E39" s="92">
        <v>4</v>
      </c>
      <c r="F39" s="125"/>
      <c r="G39" s="93">
        <f>E39*F39</f>
        <v>0</v>
      </c>
      <c r="H39" s="138"/>
      <c r="I39" s="94"/>
      <c r="J39" s="72" t="s">
        <v>3</v>
      </c>
      <c r="K39" s="1" t="s">
        <v>4</v>
      </c>
      <c r="M39" s="2" t="s">
        <v>29</v>
      </c>
      <c r="O39" s="70">
        <f>G39</f>
        <v>0</v>
      </c>
    </row>
    <row r="40" spans="1:15" ht="12.75">
      <c r="A40" s="89">
        <v>23</v>
      </c>
      <c r="B40" s="90">
        <v>219002611</v>
      </c>
      <c r="C40" s="91" t="s">
        <v>33</v>
      </c>
      <c r="D40" s="91" t="s">
        <v>11</v>
      </c>
      <c r="E40" s="92">
        <v>20</v>
      </c>
      <c r="F40" s="125"/>
      <c r="G40" s="93">
        <f>E40*F40</f>
        <v>0</v>
      </c>
      <c r="H40" s="138"/>
      <c r="I40" s="94"/>
      <c r="J40" s="72" t="s">
        <v>3</v>
      </c>
      <c r="K40" s="1" t="s">
        <v>4</v>
      </c>
      <c r="M40" s="2" t="s">
        <v>29</v>
      </c>
      <c r="O40" s="70">
        <f>G40</f>
        <v>0</v>
      </c>
    </row>
    <row r="41" spans="1:15" ht="13.5" thickBot="1">
      <c r="A41" s="95">
        <v>24</v>
      </c>
      <c r="B41" s="96">
        <v>219003621</v>
      </c>
      <c r="C41" s="97" t="s">
        <v>34</v>
      </c>
      <c r="D41" s="97" t="s">
        <v>35</v>
      </c>
      <c r="E41" s="98">
        <v>6</v>
      </c>
      <c r="F41" s="126"/>
      <c r="G41" s="99">
        <f>E41*F41</f>
        <v>0</v>
      </c>
      <c r="H41" s="139"/>
      <c r="I41" s="100"/>
      <c r="J41" s="73" t="s">
        <v>3</v>
      </c>
      <c r="K41" s="1" t="s">
        <v>4</v>
      </c>
      <c r="M41" s="2" t="s">
        <v>29</v>
      </c>
      <c r="O41" s="70">
        <f>G41</f>
        <v>0</v>
      </c>
    </row>
    <row r="42" spans="1:17" s="7" customFormat="1" ht="12.75">
      <c r="A42" s="114"/>
      <c r="B42" s="115"/>
      <c r="C42" s="116" t="s">
        <v>57</v>
      </c>
      <c r="D42" s="116"/>
      <c r="E42" s="117"/>
      <c r="F42" s="129"/>
      <c r="G42" s="118">
        <f>SUM(G38:G41)</f>
        <v>0</v>
      </c>
      <c r="H42" s="141"/>
      <c r="I42" s="119">
        <f>SUM(I38:I41)</f>
        <v>0</v>
      </c>
      <c r="J42" s="17"/>
      <c r="M42" s="7" t="s">
        <v>29</v>
      </c>
      <c r="N42" s="68">
        <f>SUM(N25:N41)</f>
        <v>0</v>
      </c>
      <c r="O42" s="68">
        <f>SUM(O8:O41)</f>
        <v>0</v>
      </c>
      <c r="P42" s="68"/>
      <c r="Q42" s="68"/>
    </row>
    <row r="43" spans="2:9" ht="12.75">
      <c r="B43" s="4"/>
      <c r="E43" s="3"/>
      <c r="F43" s="130"/>
      <c r="G43" s="5"/>
      <c r="H43" s="142"/>
      <c r="I43" s="6"/>
    </row>
    <row r="44" spans="1:9" ht="12.75">
      <c r="A44" s="1" t="s">
        <v>96</v>
      </c>
      <c r="B44" s="4"/>
      <c r="E44" s="3"/>
      <c r="F44" s="130"/>
      <c r="G44" s="5"/>
      <c r="H44" s="142"/>
      <c r="I44" s="6"/>
    </row>
    <row r="45" spans="1:9" ht="12.75">
      <c r="A45" s="1" t="s">
        <v>97</v>
      </c>
      <c r="B45" s="4"/>
      <c r="E45" s="3"/>
      <c r="F45" s="130"/>
      <c r="G45" s="5"/>
      <c r="H45" s="142"/>
      <c r="I45" s="6"/>
    </row>
    <row r="46" spans="2:9" ht="12.75">
      <c r="B46" s="4"/>
      <c r="E46" s="3"/>
      <c r="F46" s="130"/>
      <c r="G46" s="5"/>
      <c r="H46" s="142"/>
      <c r="I46" s="6"/>
    </row>
    <row r="47" spans="2:9" ht="12.75">
      <c r="B47" s="4"/>
      <c r="E47" s="3"/>
      <c r="F47" s="130"/>
      <c r="G47" s="5"/>
      <c r="H47" s="142"/>
      <c r="I47" s="6"/>
    </row>
    <row r="48" spans="2:9" ht="12.75">
      <c r="B48" s="4"/>
      <c r="E48" s="3"/>
      <c r="F48" s="130"/>
      <c r="G48" s="5"/>
      <c r="H48" s="142"/>
      <c r="I48" s="6"/>
    </row>
    <row r="49" spans="2:9" ht="12.75">
      <c r="B49" s="4"/>
      <c r="E49" s="3"/>
      <c r="F49" s="130"/>
      <c r="G49" s="5"/>
      <c r="H49" s="142"/>
      <c r="I49" s="6"/>
    </row>
    <row r="50" spans="2:9" ht="12.75">
      <c r="B50" s="4"/>
      <c r="E50" s="3"/>
      <c r="F50" s="130"/>
      <c r="G50" s="5"/>
      <c r="H50" s="142"/>
      <c r="I50" s="6"/>
    </row>
    <row r="51" spans="2:9" ht="12.75">
      <c r="B51" s="4"/>
      <c r="E51" s="3"/>
      <c r="F51" s="130"/>
      <c r="G51" s="5"/>
      <c r="H51" s="142"/>
      <c r="I51" s="6"/>
    </row>
    <row r="52" spans="2:9" ht="12.75">
      <c r="B52" s="4"/>
      <c r="E52" s="3"/>
      <c r="F52" s="130"/>
      <c r="G52" s="5"/>
      <c r="H52" s="142"/>
      <c r="I52" s="6"/>
    </row>
    <row r="53" spans="2:9" ht="12.75">
      <c r="B53" s="4"/>
      <c r="E53" s="3"/>
      <c r="F53" s="130"/>
      <c r="G53" s="5"/>
      <c r="H53" s="142"/>
      <c r="I53" s="6"/>
    </row>
    <row r="54" spans="2:9" ht="12.75">
      <c r="B54" s="4"/>
      <c r="E54" s="3"/>
      <c r="F54" s="130"/>
      <c r="G54" s="5"/>
      <c r="H54" s="142"/>
      <c r="I54" s="6"/>
    </row>
    <row r="55" spans="2:9" ht="12.75">
      <c r="B55" s="4"/>
      <c r="E55" s="3"/>
      <c r="F55" s="130"/>
      <c r="G55" s="5"/>
      <c r="H55" s="142"/>
      <c r="I55" s="6"/>
    </row>
    <row r="56" spans="2:9" ht="12.75">
      <c r="B56" s="4"/>
      <c r="E56" s="3"/>
      <c r="F56" s="130"/>
      <c r="G56" s="5"/>
      <c r="H56" s="142"/>
      <c r="I56" s="6"/>
    </row>
    <row r="57" spans="2:9" ht="12.75">
      <c r="B57" s="4"/>
      <c r="E57" s="3"/>
      <c r="F57" s="130"/>
      <c r="G57" s="5"/>
      <c r="H57" s="142"/>
      <c r="I57" s="6"/>
    </row>
    <row r="58" spans="2:9" ht="12.75">
      <c r="B58" s="4"/>
      <c r="E58" s="3"/>
      <c r="F58" s="130"/>
      <c r="G58" s="5"/>
      <c r="H58" s="142"/>
      <c r="I58" s="6"/>
    </row>
  </sheetData>
  <sheetProtection password="CBBB" sheet="1" objects="1" scenarios="1"/>
  <printOptions horizontalCentered="1"/>
  <pageMargins left="0.75" right="0.75" top="1" bottom="1" header="0.4921259845" footer="0.4921259845"/>
  <pageSetup fitToHeight="0" fitToWidth="1" orientation="portrait" paperSize="9" scale="82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2023-11-03T07:35:23Z</cp:lastPrinted>
  <dcterms:created xsi:type="dcterms:W3CDTF">2023-11-02T17:18:13Z</dcterms:created>
  <dcterms:modified xsi:type="dcterms:W3CDTF">2023-11-03T07:36:41Z</dcterms:modified>
  <cp:category/>
  <cp:version/>
  <cp:contentType/>
  <cp:contentStatus/>
</cp:coreProperties>
</file>