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kapitulace" sheetId="1" r:id="rId1"/>
    <sheet name="Soupis položek" sheetId="2" r:id="rId2"/>
  </sheets>
  <definedNames>
    <definedName name="_xlnm.Print_Titles" localSheetId="1">'Soupis položek'!$9:$9</definedName>
  </definedNames>
  <calcPr fullCalcOnLoad="1" fullPrecision="0"/>
</workbook>
</file>

<file path=xl/sharedStrings.xml><?xml version="1.0" encoding="utf-8"?>
<sst xmlns="http://schemas.openxmlformats.org/spreadsheetml/2006/main" count="385" uniqueCount="151">
  <si>
    <t>DE</t>
  </si>
  <si>
    <t>Svítidlo LED panel 32W/4100lm Ra80/3800K/IP40  "A"</t>
  </si>
  <si>
    <t>ks</t>
  </si>
  <si>
    <t>Z</t>
  </si>
  <si>
    <t>*</t>
  </si>
  <si>
    <t>Sv.Downlight LED 26W/3000lm Ra80/4000K/IP54    "B"</t>
  </si>
  <si>
    <t>Odečtový elektroměr 3fázový přímý 10-40A</t>
  </si>
  <si>
    <t>S</t>
  </si>
  <si>
    <t>ME</t>
  </si>
  <si>
    <t>kabel CYKY-O 3x1,5</t>
  </si>
  <si>
    <t>m</t>
  </si>
  <si>
    <t>kabel CYKY-J 3x1,5</t>
  </si>
  <si>
    <t>kabel CYKY-J 5x1,5</t>
  </si>
  <si>
    <t>kabel CYKY-J 3x2,5</t>
  </si>
  <si>
    <t>smršťovací trubice RPK 30/8</t>
  </si>
  <si>
    <t>krabice přístrojová KP67/2</t>
  </si>
  <si>
    <t>krabice odbočná kruhová KO97/5 vč.KO97V</t>
  </si>
  <si>
    <t>krabice univerz/rozvodka KU68-1903 vč.KO68 +S66</t>
  </si>
  <si>
    <t>spínač/strojek 10A/250Vstř 3558-A01340 řaz. 1,1So</t>
  </si>
  <si>
    <t>kryt spínače 1-duchý 3558A-A651 pro ř.1,6,7,1/0</t>
  </si>
  <si>
    <t>trubka ohebná PVC superflex 1220</t>
  </si>
  <si>
    <t>jistič 3pól/ch.B/10kA/ 25A</t>
  </si>
  <si>
    <t>CE</t>
  </si>
  <si>
    <t>kabel Cu(-CYKY) pod omítkou do 2x4/3x2,5/5x1,5</t>
  </si>
  <si>
    <t>ukončení v rozvaděči vč.zapojení vodiče do 2,5mm2</t>
  </si>
  <si>
    <t>ukončení kabelu smršťovací trubicí do 5x10</t>
  </si>
  <si>
    <t>krabice přístrojová bez zapojení</t>
  </si>
  <si>
    <t>krabice odbočná bez svorkovnice a zapojení(-KO97)</t>
  </si>
  <si>
    <t>krabicová rozvodka vč.svorkovn.a zapojení(-KR68)</t>
  </si>
  <si>
    <t>spínač zapuštěný vč.zapojení 1pólový/řazení 1</t>
  </si>
  <si>
    <t>přepínač zapuštěný vč.zapojení sériový/řazení 5-5A</t>
  </si>
  <si>
    <t>přepínač zapuštěný vč.zapojení střídavý/řazení 6</t>
  </si>
  <si>
    <t>zásuvka domovní zapuštěná vč.zapojení průběžně</t>
  </si>
  <si>
    <t>trubka plast ohebná,pod omítkou,typ 2323/pr.23</t>
  </si>
  <si>
    <t>svítidlo zářivkové vestavné</t>
  </si>
  <si>
    <t>svítidlo žárovkové vestavné</t>
  </si>
  <si>
    <t>zásuvka domovní sdělovací 1násobná vč.zapojení</t>
  </si>
  <si>
    <t>jistič vč.zapojení 3pól/25A</t>
  </si>
  <si>
    <t>elektroměr 3-fázový bez zapojení</t>
  </si>
  <si>
    <t>rozvodnice/elektrozařízení do hmotnosti 100kg</t>
  </si>
  <si>
    <t>ukončení na svorkovnici vodič do 16mm2</t>
  </si>
  <si>
    <t>CD</t>
  </si>
  <si>
    <t>Demontáž stáv. elektroinstalace</t>
  </si>
  <si>
    <t>hod</t>
  </si>
  <si>
    <t>elektroměr 3-fázový bez zapojení             /dmtž</t>
  </si>
  <si>
    <t>ON</t>
  </si>
  <si>
    <t>vysekání kapsy/zeď cihla/ do 50x50x50mm</t>
  </si>
  <si>
    <t>vysekání kapsy/zeď cihla/ do 100x100x100mm</t>
  </si>
  <si>
    <t>vysekání rýhy/zeď cihla/ hl.do 30mm/š.do 30mm</t>
  </si>
  <si>
    <t>vysekání rýhy/zeď cihla/ hl.do 30mm/š.do 100mm</t>
  </si>
  <si>
    <t>vybour.otvoru ve zdi/cihla/ do pr.60mm/tl.do 0,15m</t>
  </si>
  <si>
    <t>Úprava rozvaděče RH</t>
  </si>
  <si>
    <t>p.č.</t>
  </si>
  <si>
    <t>kap.</t>
  </si>
  <si>
    <t>č.položky</t>
  </si>
  <si>
    <t>popis položky</t>
  </si>
  <si>
    <t>mj.</t>
  </si>
  <si>
    <t>množství</t>
  </si>
  <si>
    <t xml:space="preserve">cena/mj.    </t>
  </si>
  <si>
    <t>cena celkem</t>
  </si>
  <si>
    <t>Rc/Nh/mj.</t>
  </si>
  <si>
    <t>Rc/Nh/Sum</t>
  </si>
  <si>
    <t>DPH</t>
  </si>
  <si>
    <t>VKP</t>
  </si>
  <si>
    <t>TC</t>
  </si>
  <si>
    <t>číslo akce: 23/007</t>
  </si>
  <si>
    <t>název akce: Změna užívání části 1.NP sportovní haly</t>
  </si>
  <si>
    <t>objekt: D1.4-TECHNIKA PROSTŘEDÍ STAVEB- SILNOP. ELEKTOTECH</t>
  </si>
  <si>
    <t>Investor:Město Česká Kamenice,Náměstí Míru 219,40721 Č. Kameni</t>
  </si>
  <si>
    <t>Dodavatel:</t>
  </si>
  <si>
    <t>Dodávky zařízení</t>
  </si>
  <si>
    <t>recy/mj</t>
  </si>
  <si>
    <t>recySuma</t>
  </si>
  <si>
    <t>součet</t>
  </si>
  <si>
    <t>Materiál elektromontážní</t>
  </si>
  <si>
    <t>Elektromontáže</t>
  </si>
  <si>
    <t>Nh/mj</t>
  </si>
  <si>
    <t>NhSuma</t>
  </si>
  <si>
    <t>Demontáže</t>
  </si>
  <si>
    <t>Ostatní náklady</t>
  </si>
  <si>
    <t>Datum: 1.9.2023</t>
  </si>
  <si>
    <t>Rekapitulace ceny</t>
  </si>
  <si>
    <t>%</t>
  </si>
  <si>
    <t>základ</t>
  </si>
  <si>
    <t>cena /Kč/</t>
  </si>
  <si>
    <t>sazbaDPH</t>
  </si>
  <si>
    <t>dphZ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</si>
  <si>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</si>
  <si>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</si>
  <si>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</si>
  <si>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</si>
  <si>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</si>
  <si>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</si>
  <si>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</si>
  <si>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demontáže</t>
  </si>
  <si>
    <t>PPV pro elektromontáže</t>
  </si>
  <si>
    <t>dodávky celkem</t>
  </si>
  <si>
    <t>materiál+výkony celkem</t>
  </si>
  <si>
    <t>ostatní náklady+recyklace</t>
  </si>
  <si>
    <t>NÁKLADY hl.III celkem</t>
  </si>
  <si>
    <t>PV/ rušení provozem investora</t>
  </si>
  <si>
    <t>Doprava</t>
  </si>
  <si>
    <t>NÁKLADY hl.VI celkem</t>
  </si>
  <si>
    <t>kompletační činnost</t>
  </si>
  <si>
    <t>revize</t>
  </si>
  <si>
    <t>komplexní zkoušky</t>
  </si>
  <si>
    <t>investorská činnost</t>
  </si>
  <si>
    <t>Měření a protokol osvětlení</t>
  </si>
  <si>
    <t>NÁKLADY hl.XI celkem</t>
  </si>
  <si>
    <t>cena bez DPH</t>
  </si>
  <si>
    <t>DPH základní sazba</t>
  </si>
  <si>
    <t>CENA vč.DPH (Kč)</t>
  </si>
  <si>
    <t>recyklace bez DPH(v ceně)</t>
  </si>
  <si>
    <t>proř/ON09</t>
  </si>
  <si>
    <t>recy/ON</t>
  </si>
  <si>
    <t>recZ</t>
  </si>
  <si>
    <t>svorka  273-100  3x1,5mm2 krabicová bezšroubo</t>
  </si>
  <si>
    <t>svorka  273-104  3x2,5mm2 krabicová bezšroubo</t>
  </si>
  <si>
    <t>Rozvodnice 48modulů           ozn.Rs</t>
  </si>
  <si>
    <t>SESTAVA  spínač 1pól  10A/250Vstř řaz.1</t>
  </si>
  <si>
    <t>SESTAVA  přepínač sériový  10A/250Vstř řaz.5</t>
  </si>
  <si>
    <t>SESTAVA  přepín střídavý  10A/250Vstř řaz.6</t>
  </si>
  <si>
    <t>rámeček pro 2 přístroje  vodorovný</t>
  </si>
  <si>
    <t xml:space="preserve">rámeček pro 1 přístroj </t>
  </si>
  <si>
    <t>přepínač/strojek 10A/250Vstř  řazení 5</t>
  </si>
  <si>
    <t>kryt spínače dělený  pro ř.5,6+6,1/0+1/0</t>
  </si>
  <si>
    <t>přepínač/strojek 10A/250Vstř  řaz.6,6So</t>
  </si>
  <si>
    <t>kryt spínače 1-duchý  pro ř.1,6,7,1/0</t>
  </si>
  <si>
    <t>zásuvka 16A/250Vstř  clonky</t>
  </si>
  <si>
    <t>zásuvka 16A/250Vstř  chráněná</t>
  </si>
  <si>
    <t>SESTAVA  zásuvka TV+R  koncová</t>
  </si>
  <si>
    <t>strojek zásuvky TV+R (EU3503) koncový</t>
  </si>
  <si>
    <t>kryt zásuvky TV+R(+SAT) T</t>
  </si>
  <si>
    <t>Rozpis rozvaděče Rs</t>
  </si>
  <si>
    <t>skříň plast do63A 4x12M/330x692x90 IP30zapu VU48NE</t>
  </si>
  <si>
    <t>vypínač páčkový 3pól  400V/40A na lištu</t>
  </si>
  <si>
    <t>svodič 4pól  40kA/Up1,25kV/typ2 TNS</t>
  </si>
  <si>
    <t>jistič 1pól/ch.B/6kA/ 6A</t>
  </si>
  <si>
    <t>chránič komb 1P+N 6kA/10A/0,03A/charB typA</t>
  </si>
  <si>
    <t>chránič komb 1P+N 6kA/16A/0,03A/charB typA</t>
  </si>
  <si>
    <t>VÝKAZ VÝMĚR</t>
  </si>
  <si>
    <t xml:space="preserve">Montáž rozvaděče - výroba </t>
  </si>
  <si>
    <t>Podružný  materiál</t>
  </si>
  <si>
    <t>Zkoušky</t>
  </si>
  <si>
    <t>kpl</t>
  </si>
  <si>
    <t>Průvodní dokumentace</t>
  </si>
  <si>
    <t>Recyklační poplatek</t>
  </si>
  <si>
    <t>Rozvaděč celkem</t>
  </si>
  <si>
    <t>Vypracoval: Petr Sedlecký</t>
  </si>
  <si>
    <t>Investor:Město Česká Kamenice,Náměstí Míru 219,40721 Č. Kamenice</t>
  </si>
  <si>
    <t>objekt: D1.4-TECHNIKA PROSTŘEDÍ STAVEB- SILNOP. ELEKTOTECHNIKA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</si>
</sst>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sz val="16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ck"/>
      <right style="medium"/>
      <top style="thick"/>
      <bottom style="thick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170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9" fontId="3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71" fontId="3" fillId="0" borderId="3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2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49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71" fontId="5" fillId="0" borderId="9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5" fillId="2" borderId="15" xfId="0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171" fontId="5" fillId="2" borderId="3" xfId="0" applyNumberFormat="1" applyFont="1" applyFill="1" applyBorder="1" applyAlignment="1">
      <alignment/>
    </xf>
    <xf numFmtId="172" fontId="5" fillId="2" borderId="16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49" fontId="5" fillId="0" borderId="2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71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171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70" fontId="3" fillId="0" borderId="16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0" fontId="1" fillId="0" borderId="28" xfId="0" applyNumberFormat="1" applyFont="1" applyBorder="1" applyAlignment="1">
      <alignment/>
    </xf>
    <xf numFmtId="170" fontId="1" fillId="0" borderId="29" xfId="0" applyNumberFormat="1" applyFont="1" applyBorder="1" applyAlignment="1">
      <alignment/>
    </xf>
    <xf numFmtId="170" fontId="1" fillId="0" borderId="30" xfId="0" applyNumberFormat="1" applyFont="1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168" fontId="1" fillId="0" borderId="5" xfId="0" applyNumberFormat="1" applyFont="1" applyFill="1" applyBorder="1" applyAlignment="1">
      <alignment/>
    </xf>
    <xf numFmtId="170" fontId="1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168" fontId="1" fillId="0" borderId="9" xfId="0" applyNumberFormat="1" applyFont="1" applyFill="1" applyBorder="1" applyAlignment="1">
      <alignment/>
    </xf>
    <xf numFmtId="170" fontId="1" fillId="0" borderId="30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7" fontId="1" fillId="0" borderId="23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168" fontId="1" fillId="0" borderId="23" xfId="0" applyNumberFormat="1" applyFont="1" applyFill="1" applyBorder="1" applyAlignment="1">
      <alignment/>
    </xf>
    <xf numFmtId="170" fontId="1" fillId="0" borderId="39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70" fontId="2" fillId="0" borderId="40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167" fontId="3" fillId="0" borderId="42" xfId="0" applyNumberFormat="1" applyFont="1" applyFill="1" applyBorder="1" applyAlignment="1">
      <alignment/>
    </xf>
    <xf numFmtId="49" fontId="3" fillId="0" borderId="42" xfId="0" applyNumberFormat="1" applyFont="1" applyFill="1" applyBorder="1" applyAlignment="1">
      <alignment/>
    </xf>
    <xf numFmtId="2" fontId="3" fillId="0" borderId="42" xfId="0" applyNumberFormat="1" applyFont="1" applyFill="1" applyBorder="1" applyAlignment="1">
      <alignment/>
    </xf>
    <xf numFmtId="168" fontId="3" fillId="0" borderId="42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170" fontId="3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167" fontId="2" fillId="0" borderId="45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2" fontId="2" fillId="0" borderId="45" xfId="0" applyNumberFormat="1" applyFont="1" applyFill="1" applyBorder="1" applyAlignment="1">
      <alignment/>
    </xf>
    <xf numFmtId="168" fontId="2" fillId="0" borderId="45" xfId="0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70" fontId="1" fillId="0" borderId="40" xfId="0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167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168" fontId="3" fillId="0" borderId="3" xfId="0" applyNumberFormat="1" applyFont="1" applyFill="1" applyBorder="1" applyAlignment="1">
      <alignment/>
    </xf>
    <xf numFmtId="170" fontId="3" fillId="0" borderId="48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167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168" fontId="2" fillId="0" borderId="50" xfId="0" applyNumberFormat="1" applyFont="1" applyFill="1" applyBorder="1" applyAlignment="1">
      <alignment/>
    </xf>
    <xf numFmtId="170" fontId="2" fillId="0" borderId="51" xfId="0" applyNumberFormat="1" applyFont="1" applyFill="1" applyBorder="1" applyAlignment="1">
      <alignment/>
    </xf>
    <xf numFmtId="170" fontId="6" fillId="0" borderId="43" xfId="0" applyNumberFormat="1" applyFont="1" applyFill="1" applyBorder="1" applyAlignment="1">
      <alignment/>
    </xf>
    <xf numFmtId="170" fontId="6" fillId="0" borderId="40" xfId="0" applyNumberFormat="1" applyFont="1" applyFill="1" applyBorder="1" applyAlignment="1">
      <alignment/>
    </xf>
    <xf numFmtId="0" fontId="1" fillId="0" borderId="52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2" fontId="1" fillId="0" borderId="53" xfId="0" applyNumberFormat="1" applyFont="1" applyBorder="1" applyAlignment="1" applyProtection="1">
      <alignment/>
      <protection/>
    </xf>
    <xf numFmtId="2" fontId="1" fillId="3" borderId="53" xfId="0" applyNumberFormat="1" applyFont="1" applyFill="1" applyBorder="1" applyAlignment="1" applyProtection="1">
      <alignment/>
      <protection locked="0"/>
    </xf>
    <xf numFmtId="168" fontId="1" fillId="0" borderId="53" xfId="0" applyNumberFormat="1" applyFont="1" applyBorder="1" applyAlignment="1" applyProtection="1">
      <alignment/>
      <protection/>
    </xf>
    <xf numFmtId="170" fontId="1" fillId="0" borderId="54" xfId="0" applyNumberFormat="1" applyFont="1" applyBorder="1" applyAlignment="1">
      <alignment/>
    </xf>
    <xf numFmtId="0" fontId="1" fillId="0" borderId="37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2" fontId="1" fillId="0" borderId="9" xfId="0" applyNumberFormat="1" applyFont="1" applyBorder="1" applyAlignment="1" applyProtection="1">
      <alignment/>
      <protection/>
    </xf>
    <xf numFmtId="2" fontId="1" fillId="0" borderId="9" xfId="0" applyNumberFormat="1" applyFont="1" applyFill="1" applyBorder="1" applyAlignment="1" applyProtection="1">
      <alignment/>
      <protection locked="0"/>
    </xf>
    <xf numFmtId="168" fontId="1" fillId="0" borderId="9" xfId="0" applyNumberFormat="1" applyFont="1" applyBorder="1" applyAlignment="1" applyProtection="1">
      <alignment/>
      <protection/>
    </xf>
    <xf numFmtId="2" fontId="1" fillId="3" borderId="9" xfId="0" applyNumberFormat="1" applyFont="1" applyFill="1" applyBorder="1" applyAlignment="1" applyProtection="1">
      <alignment/>
      <protection locked="0"/>
    </xf>
    <xf numFmtId="0" fontId="1" fillId="0" borderId="30" xfId="0" applyFont="1" applyBorder="1" applyAlignment="1">
      <alignment/>
    </xf>
    <xf numFmtId="0" fontId="1" fillId="0" borderId="55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2" fontId="1" fillId="0" borderId="56" xfId="0" applyNumberFormat="1" applyFont="1" applyBorder="1" applyAlignment="1" applyProtection="1">
      <alignment/>
      <protection/>
    </xf>
    <xf numFmtId="2" fontId="1" fillId="3" borderId="56" xfId="0" applyNumberFormat="1" applyFont="1" applyFill="1" applyBorder="1" applyAlignment="1" applyProtection="1">
      <alignment/>
      <protection locked="0"/>
    </xf>
    <xf numFmtId="168" fontId="1" fillId="0" borderId="57" xfId="0" applyNumberFormat="1" applyFont="1" applyBorder="1" applyAlignment="1" applyProtection="1">
      <alignment/>
      <protection/>
    </xf>
    <xf numFmtId="0" fontId="1" fillId="0" borderId="58" xfId="0" applyFont="1" applyBorder="1" applyAlignment="1">
      <alignment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 locked="0"/>
    </xf>
    <xf numFmtId="168" fontId="2" fillId="0" borderId="5" xfId="0" applyNumberFormat="1" applyFont="1" applyBorder="1" applyAlignment="1" applyProtection="1">
      <alignment/>
      <protection/>
    </xf>
    <xf numFmtId="0" fontId="1" fillId="0" borderId="35" xfId="0" applyFont="1" applyBorder="1" applyAlignment="1">
      <alignment/>
    </xf>
    <xf numFmtId="172" fontId="5" fillId="3" borderId="10" xfId="0" applyNumberFormat="1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2" fontId="1" fillId="0" borderId="5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1" fillId="0" borderId="23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3" fillId="0" borderId="42" xfId="0" applyNumberFormat="1" applyFont="1" applyFill="1" applyBorder="1" applyAlignment="1" applyProtection="1">
      <alignment/>
      <protection locked="0"/>
    </xf>
    <xf numFmtId="2" fontId="1" fillId="3" borderId="23" xfId="0" applyNumberFormat="1" applyFont="1" applyFill="1" applyBorder="1" applyAlignment="1" applyProtection="1">
      <alignment/>
      <protection locked="0"/>
    </xf>
    <xf numFmtId="2" fontId="2" fillId="0" borderId="45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3" fillId="0" borderId="3" xfId="0" applyNumberFormat="1" applyFont="1" applyFill="1" applyBorder="1" applyAlignment="1" applyProtection="1">
      <alignment/>
      <protection locked="0"/>
    </xf>
    <xf numFmtId="2" fontId="2" fillId="0" borderId="5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9" fontId="1" fillId="0" borderId="5" xfId="0" applyNumberFormat="1" applyFont="1" applyFill="1" applyBorder="1" applyAlignment="1" applyProtection="1">
      <alignment/>
      <protection locked="0"/>
    </xf>
    <xf numFmtId="169" fontId="6" fillId="0" borderId="0" xfId="0" applyNumberFormat="1" applyFont="1" applyFill="1" applyBorder="1" applyAlignment="1" applyProtection="1">
      <alignment/>
      <protection locked="0"/>
    </xf>
    <xf numFmtId="169" fontId="1" fillId="3" borderId="9" xfId="0" applyNumberFormat="1" applyFont="1" applyFill="1" applyBorder="1" applyAlignment="1" applyProtection="1">
      <alignment/>
      <protection locked="0"/>
    </xf>
    <xf numFmtId="169" fontId="1" fillId="0" borderId="9" xfId="0" applyNumberFormat="1" applyFont="1" applyFill="1" applyBorder="1" applyAlignment="1" applyProtection="1">
      <alignment/>
      <protection locked="0"/>
    </xf>
    <xf numFmtId="169" fontId="1" fillId="0" borderId="23" xfId="0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6" fillId="0" borderId="42" xfId="0" applyNumberFormat="1" applyFont="1" applyFill="1" applyBorder="1" applyAlignment="1" applyProtection="1">
      <alignment/>
      <protection locked="0"/>
    </xf>
    <xf numFmtId="169" fontId="1" fillId="3" borderId="23" xfId="0" applyNumberFormat="1" applyFont="1" applyFill="1" applyBorder="1" applyAlignment="1" applyProtection="1">
      <alignment/>
      <protection locked="0"/>
    </xf>
    <xf numFmtId="169" fontId="3" fillId="0" borderId="42" xfId="0" applyNumberFormat="1" applyFont="1" applyFill="1" applyBorder="1" applyAlignment="1" applyProtection="1">
      <alignment/>
      <protection locked="0"/>
    </xf>
    <xf numFmtId="169" fontId="2" fillId="0" borderId="45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169" fontId="3" fillId="0" borderId="3" xfId="0" applyNumberFormat="1" applyFont="1" applyFill="1" applyBorder="1" applyAlignment="1" applyProtection="1">
      <alignment/>
      <protection locked="0"/>
    </xf>
    <xf numFmtId="169" fontId="2" fillId="0" borderId="50" xfId="0" applyNumberFormat="1" applyFont="1" applyFill="1" applyBorder="1" applyAlignment="1" applyProtection="1">
      <alignment/>
      <protection locked="0"/>
    </xf>
    <xf numFmtId="169" fontId="1" fillId="0" borderId="53" xfId="0" applyNumberFormat="1" applyFont="1" applyBorder="1" applyAlignment="1" applyProtection="1">
      <alignment/>
      <protection locked="0"/>
    </xf>
    <xf numFmtId="169" fontId="1" fillId="0" borderId="9" xfId="0" applyNumberFormat="1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171" fontId="4" fillId="0" borderId="3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62" customWidth="1"/>
    <col min="6" max="6" width="16.7109375" style="25" customWidth="1"/>
    <col min="7" max="8" width="0" style="1" hidden="1" customWidth="1"/>
    <col min="9" max="9" width="0" style="13" hidden="1" customWidth="1"/>
    <col min="10" max="10" width="0" style="21" hidden="1" customWidth="1"/>
    <col min="11" max="16384" width="9.140625" style="1" customWidth="1"/>
  </cols>
  <sheetData>
    <row r="3" spans="1:7" ht="15.75">
      <c r="A3" s="20"/>
      <c r="B3" s="11" t="s">
        <v>65</v>
      </c>
      <c r="C3" s="11"/>
      <c r="D3" s="22"/>
      <c r="E3" s="23"/>
      <c r="F3" s="24"/>
      <c r="G3" s="20"/>
    </row>
    <row r="4" spans="1:7" ht="15.75">
      <c r="A4" s="20"/>
      <c r="B4" s="11" t="s">
        <v>66</v>
      </c>
      <c r="C4" s="11"/>
      <c r="D4" s="22"/>
      <c r="E4" s="23"/>
      <c r="F4" s="24"/>
      <c r="G4" s="20"/>
    </row>
    <row r="5" spans="1:7" ht="15.75">
      <c r="A5" s="20"/>
      <c r="B5" s="11" t="s">
        <v>150</v>
      </c>
      <c r="C5" s="11"/>
      <c r="D5" s="22"/>
      <c r="E5" s="23"/>
      <c r="F5" s="24"/>
      <c r="G5" s="20"/>
    </row>
    <row r="6" spans="1:7" ht="15.75">
      <c r="A6" s="20"/>
      <c r="B6" s="11" t="s">
        <v>149</v>
      </c>
      <c r="C6" s="11"/>
      <c r="D6" s="22"/>
      <c r="E6" s="23"/>
      <c r="F6" s="24"/>
      <c r="G6" s="20"/>
    </row>
    <row r="7" spans="1:7" ht="15.75">
      <c r="A7" s="20"/>
      <c r="B7" s="11" t="s">
        <v>69</v>
      </c>
      <c r="C7" s="11"/>
      <c r="D7" s="22"/>
      <c r="E7" s="23"/>
      <c r="F7" s="24"/>
      <c r="G7" s="20"/>
    </row>
    <row r="8" spans="1:7" ht="16.5" thickBot="1">
      <c r="A8" s="20"/>
      <c r="B8" s="11"/>
      <c r="C8" s="11"/>
      <c r="D8" s="22"/>
      <c r="E8" s="23"/>
      <c r="F8" s="24"/>
      <c r="G8" s="20"/>
    </row>
    <row r="9" spans="1:10" s="10" customFormat="1" ht="33.75" customHeight="1" thickBot="1">
      <c r="A9" s="199" t="s">
        <v>81</v>
      </c>
      <c r="B9" s="200"/>
      <c r="C9" s="200"/>
      <c r="D9" s="201"/>
      <c r="E9" s="202"/>
      <c r="F9" s="203"/>
      <c r="J9" s="29"/>
    </row>
    <row r="10" spans="1:10" ht="16.5" thickBot="1">
      <c r="A10" s="30" t="s">
        <v>52</v>
      </c>
      <c r="B10" s="31"/>
      <c r="C10" s="31"/>
      <c r="D10" s="32" t="s">
        <v>82</v>
      </c>
      <c r="E10" s="33" t="s">
        <v>83</v>
      </c>
      <c r="F10" s="34" t="s">
        <v>84</v>
      </c>
      <c r="I10" s="13" t="s">
        <v>85</v>
      </c>
      <c r="J10" s="21" t="s">
        <v>86</v>
      </c>
    </row>
    <row r="11" spans="1:8" ht="15.75">
      <c r="A11" s="35">
        <v>1</v>
      </c>
      <c r="B11" s="36" t="s">
        <v>87</v>
      </c>
      <c r="C11" s="36"/>
      <c r="D11" s="37"/>
      <c r="E11" s="38"/>
      <c r="F11" s="39">
        <f>'Soupis položek'!G16</f>
        <v>0</v>
      </c>
      <c r="H11" s="1">
        <v>9</v>
      </c>
    </row>
    <row r="12" spans="1:8" ht="15.75">
      <c r="A12" s="35">
        <v>2</v>
      </c>
      <c r="B12" s="36" t="s">
        <v>88</v>
      </c>
      <c r="C12" s="36"/>
      <c r="D12" s="37">
        <v>3.6</v>
      </c>
      <c r="E12" s="38">
        <f>SUM(F11:F11)</f>
        <v>0</v>
      </c>
      <c r="F12" s="39">
        <f>D12*E12/100</f>
        <v>0</v>
      </c>
      <c r="H12" s="1">
        <v>10</v>
      </c>
    </row>
    <row r="13" spans="1:8" ht="15.75">
      <c r="A13" s="35">
        <v>3</v>
      </c>
      <c r="B13" s="36" t="s">
        <v>89</v>
      </c>
      <c r="C13" s="36"/>
      <c r="D13" s="37">
        <v>1</v>
      </c>
      <c r="E13" s="38">
        <f>SUM(F11:F11)</f>
        <v>0</v>
      </c>
      <c r="F13" s="39">
        <f>D13*E13/100</f>
        <v>0</v>
      </c>
      <c r="H13" s="1">
        <v>12</v>
      </c>
    </row>
    <row r="14" spans="1:8" ht="15.75">
      <c r="A14" s="35">
        <v>4</v>
      </c>
      <c r="B14" s="36" t="s">
        <v>90</v>
      </c>
      <c r="C14" s="36"/>
      <c r="D14" s="37"/>
      <c r="E14" s="38"/>
      <c r="F14" s="39">
        <f>'Soupis položek'!G46</f>
        <v>0</v>
      </c>
      <c r="H14" s="1">
        <v>13</v>
      </c>
    </row>
    <row r="15" spans="1:8" ht="15.75">
      <c r="A15" s="35">
        <v>5</v>
      </c>
      <c r="B15" s="36" t="s">
        <v>91</v>
      </c>
      <c r="C15" s="36"/>
      <c r="D15" s="37">
        <v>5</v>
      </c>
      <c r="E15" s="38">
        <f>'Soupis položek'!N46</f>
        <v>0</v>
      </c>
      <c r="F15" s="39">
        <f>D15*E15/100</f>
        <v>0</v>
      </c>
      <c r="H15" s="1">
        <v>14</v>
      </c>
    </row>
    <row r="16" spans="1:8" ht="15.75">
      <c r="A16" s="35">
        <v>6</v>
      </c>
      <c r="B16" s="36" t="s">
        <v>92</v>
      </c>
      <c r="C16" s="36"/>
      <c r="D16" s="37">
        <v>3</v>
      </c>
      <c r="E16" s="38">
        <f>SUM(F14:F14)</f>
        <v>0</v>
      </c>
      <c r="F16" s="39">
        <f>D16*E16/100</f>
        <v>0</v>
      </c>
      <c r="H16" s="1">
        <v>15</v>
      </c>
    </row>
    <row r="17" spans="1:8" ht="15.75">
      <c r="A17" s="35">
        <v>7</v>
      </c>
      <c r="B17" s="36" t="s">
        <v>93</v>
      </c>
      <c r="C17" s="36"/>
      <c r="D17" s="37"/>
      <c r="E17" s="38"/>
      <c r="F17" s="39">
        <f>'Soupis položek'!G70</f>
        <v>0</v>
      </c>
      <c r="G17" s="25">
        <f>SUM(F14:F16)</f>
        <v>0</v>
      </c>
      <c r="H17" s="1">
        <v>18</v>
      </c>
    </row>
    <row r="18" spans="1:8" ht="15.75">
      <c r="A18" s="35">
        <v>8</v>
      </c>
      <c r="B18" s="36" t="s">
        <v>94</v>
      </c>
      <c r="C18" s="36"/>
      <c r="D18" s="37"/>
      <c r="E18" s="38"/>
      <c r="F18" s="39">
        <f>'Soupis položek'!G74</f>
        <v>0</v>
      </c>
      <c r="H18" s="1">
        <v>19</v>
      </c>
    </row>
    <row r="19" spans="1:8" ht="16.5" thickBot="1">
      <c r="A19" s="35">
        <v>9</v>
      </c>
      <c r="B19" s="36" t="s">
        <v>95</v>
      </c>
      <c r="C19" s="36"/>
      <c r="D19" s="37">
        <v>6</v>
      </c>
      <c r="E19" s="38">
        <f>SUM(F17:G17)</f>
        <v>0</v>
      </c>
      <c r="F19" s="39">
        <f>D19*E19/100</f>
        <v>0</v>
      </c>
      <c r="H19" s="1">
        <v>22</v>
      </c>
    </row>
    <row r="20" spans="1:8" ht="15.75">
      <c r="A20" s="40">
        <v>10</v>
      </c>
      <c r="B20" s="41" t="s">
        <v>96</v>
      </c>
      <c r="C20" s="41"/>
      <c r="D20" s="42"/>
      <c r="E20" s="43"/>
      <c r="F20" s="44">
        <f>SUM(F11:F12)</f>
        <v>0</v>
      </c>
      <c r="H20" s="1">
        <v>25</v>
      </c>
    </row>
    <row r="21" spans="1:8" ht="15.75">
      <c r="A21" s="35">
        <v>11</v>
      </c>
      <c r="B21" s="36" t="s">
        <v>97</v>
      </c>
      <c r="C21" s="36"/>
      <c r="D21" s="37"/>
      <c r="E21" s="38"/>
      <c r="F21" s="39">
        <f>SUM(F13:F19)</f>
        <v>0</v>
      </c>
      <c r="H21" s="1">
        <v>26</v>
      </c>
    </row>
    <row r="22" spans="1:10" ht="16.5" thickBot="1">
      <c r="A22" s="35">
        <v>12</v>
      </c>
      <c r="B22" s="36" t="s">
        <v>98</v>
      </c>
      <c r="C22" s="36"/>
      <c r="D22" s="37"/>
      <c r="E22" s="38"/>
      <c r="F22" s="39">
        <f>'Soupis položek'!O82</f>
        <v>0</v>
      </c>
      <c r="H22" s="1">
        <v>27</v>
      </c>
      <c r="J22" s="21">
        <f>'Soupis položek'!Q82</f>
        <v>0</v>
      </c>
    </row>
    <row r="23" spans="1:8" ht="15.75">
      <c r="A23" s="45">
        <v>13</v>
      </c>
      <c r="B23" s="46" t="s">
        <v>99</v>
      </c>
      <c r="C23" s="46"/>
      <c r="D23" s="47"/>
      <c r="E23" s="48"/>
      <c r="F23" s="49">
        <f>SUM(F20:F22)</f>
        <v>0</v>
      </c>
      <c r="G23" s="25">
        <f>SUM(F23:F23)</f>
        <v>0</v>
      </c>
      <c r="H23" s="1">
        <v>28</v>
      </c>
    </row>
    <row r="24" spans="1:6" ht="15.75">
      <c r="A24" s="50"/>
      <c r="B24" s="51"/>
      <c r="C24" s="51"/>
      <c r="D24" s="52"/>
      <c r="E24" s="53"/>
      <c r="F24" s="54"/>
    </row>
    <row r="25" spans="1:8" ht="15.75">
      <c r="A25" s="35">
        <v>14</v>
      </c>
      <c r="B25" s="36" t="s">
        <v>100</v>
      </c>
      <c r="C25" s="36"/>
      <c r="D25" s="37">
        <v>0.8</v>
      </c>
      <c r="E25" s="38">
        <f>SUM(F21:F21)</f>
        <v>0</v>
      </c>
      <c r="F25" s="39">
        <f>D25*E25/100</f>
        <v>0</v>
      </c>
      <c r="H25" s="1">
        <v>31</v>
      </c>
    </row>
    <row r="26" spans="1:8" ht="16.5" thickBot="1">
      <c r="A26" s="35">
        <v>15</v>
      </c>
      <c r="B26" s="36" t="s">
        <v>101</v>
      </c>
      <c r="C26" s="36"/>
      <c r="D26" s="37">
        <v>2.5</v>
      </c>
      <c r="E26" s="38">
        <f>SUM(F21:F21)</f>
        <v>0</v>
      </c>
      <c r="F26" s="39">
        <f>D26*E26/100</f>
        <v>0</v>
      </c>
      <c r="H26" s="1">
        <v>32</v>
      </c>
    </row>
    <row r="27" spans="1:8" ht="15.75">
      <c r="A27" s="45">
        <v>16</v>
      </c>
      <c r="B27" s="46" t="s">
        <v>102</v>
      </c>
      <c r="C27" s="46"/>
      <c r="D27" s="47"/>
      <c r="E27" s="48"/>
      <c r="F27" s="49">
        <f>SUM(F25:F26)</f>
        <v>0</v>
      </c>
      <c r="G27" s="25">
        <f>SUM(F27:F27)</f>
        <v>0</v>
      </c>
      <c r="H27" s="1">
        <v>33</v>
      </c>
    </row>
    <row r="28" spans="1:6" ht="15.75">
      <c r="A28" s="50"/>
      <c r="B28" s="51"/>
      <c r="C28" s="51"/>
      <c r="D28" s="52"/>
      <c r="E28" s="53"/>
      <c r="F28" s="54"/>
    </row>
    <row r="29" spans="1:8" ht="15.75">
      <c r="A29" s="35">
        <v>17</v>
      </c>
      <c r="B29" s="36" t="s">
        <v>103</v>
      </c>
      <c r="C29" s="36"/>
      <c r="D29" s="37"/>
      <c r="E29" s="38"/>
      <c r="F29" s="165"/>
      <c r="H29" s="1">
        <v>35</v>
      </c>
    </row>
    <row r="30" spans="1:8" ht="15.75">
      <c r="A30" s="35">
        <v>18</v>
      </c>
      <c r="B30" s="36" t="s">
        <v>104</v>
      </c>
      <c r="C30" s="36"/>
      <c r="D30" s="37"/>
      <c r="E30" s="38"/>
      <c r="F30" s="165"/>
      <c r="H30" s="1">
        <v>36</v>
      </c>
    </row>
    <row r="31" spans="1:8" ht="15.75">
      <c r="A31" s="35">
        <v>19</v>
      </c>
      <c r="B31" s="36" t="s">
        <v>105</v>
      </c>
      <c r="C31" s="36"/>
      <c r="D31" s="37"/>
      <c r="E31" s="38"/>
      <c r="F31" s="165"/>
      <c r="H31" s="1">
        <v>37</v>
      </c>
    </row>
    <row r="32" spans="1:8" ht="15.75">
      <c r="A32" s="35">
        <v>20</v>
      </c>
      <c r="B32" s="36" t="s">
        <v>106</v>
      </c>
      <c r="C32" s="36"/>
      <c r="D32" s="37"/>
      <c r="E32" s="38"/>
      <c r="F32" s="165"/>
      <c r="H32" s="1">
        <v>39</v>
      </c>
    </row>
    <row r="33" spans="1:8" ht="16.5" thickBot="1">
      <c r="A33" s="35">
        <v>21</v>
      </c>
      <c r="B33" s="36" t="s">
        <v>107</v>
      </c>
      <c r="C33" s="36"/>
      <c r="D33" s="37"/>
      <c r="E33" s="38"/>
      <c r="F33" s="165"/>
      <c r="H33" s="1">
        <v>40</v>
      </c>
    </row>
    <row r="34" spans="1:8" ht="15.75">
      <c r="A34" s="45">
        <v>22</v>
      </c>
      <c r="B34" s="46" t="s">
        <v>108</v>
      </c>
      <c r="C34" s="46"/>
      <c r="D34" s="47"/>
      <c r="E34" s="48"/>
      <c r="F34" s="49">
        <f>SUM(F29:F33)</f>
        <v>0</v>
      </c>
      <c r="G34" s="25">
        <f>SUM(F34:F34)</f>
        <v>0</v>
      </c>
      <c r="H34" s="1">
        <v>41</v>
      </c>
    </row>
    <row r="35" spans="1:10" ht="15.75">
      <c r="A35" s="50"/>
      <c r="B35" s="51"/>
      <c r="C35" s="51"/>
      <c r="D35" s="52"/>
      <c r="E35" s="53"/>
      <c r="F35" s="54"/>
      <c r="J35" s="21">
        <f>'Soupis položek'!P82</f>
        <v>0</v>
      </c>
    </row>
    <row r="36" spans="1:8" ht="15.75">
      <c r="A36" s="35">
        <v>23</v>
      </c>
      <c r="B36" s="36" t="s">
        <v>109</v>
      </c>
      <c r="C36" s="36"/>
      <c r="D36" s="37"/>
      <c r="E36" s="38"/>
      <c r="F36" s="39">
        <f>SUM(G20:G35)</f>
        <v>0</v>
      </c>
      <c r="H36" s="1">
        <v>43</v>
      </c>
    </row>
    <row r="37" spans="1:10" ht="16.5" thickBot="1">
      <c r="A37" s="35">
        <v>24</v>
      </c>
      <c r="B37" s="36" t="s">
        <v>110</v>
      </c>
      <c r="C37" s="36"/>
      <c r="D37" s="37">
        <v>21</v>
      </c>
      <c r="E37" s="38">
        <f>SUM(F36:F36)</f>
        <v>0</v>
      </c>
      <c r="F37" s="39">
        <f>D37*E37/100</f>
        <v>0</v>
      </c>
      <c r="H37" s="1">
        <v>46</v>
      </c>
      <c r="J37" s="21">
        <f>SUM(J7:J36)</f>
        <v>0</v>
      </c>
    </row>
    <row r="38" spans="1:8" ht="17.25" thickBot="1" thickTop="1">
      <c r="A38" s="55">
        <v>25</v>
      </c>
      <c r="B38" s="26" t="s">
        <v>111</v>
      </c>
      <c r="C38" s="26"/>
      <c r="D38" s="27"/>
      <c r="E38" s="28"/>
      <c r="F38" s="56">
        <f>SUM(F36:F37)</f>
        <v>0</v>
      </c>
      <c r="H38" s="1">
        <v>48</v>
      </c>
    </row>
    <row r="39" spans="1:8" ht="17.25" thickBot="1" thickTop="1">
      <c r="A39" s="57">
        <v>26</v>
      </c>
      <c r="B39" s="58" t="s">
        <v>112</v>
      </c>
      <c r="C39" s="58"/>
      <c r="D39" s="59"/>
      <c r="E39" s="60"/>
      <c r="F39" s="61">
        <f>'Soupis položek'!N82</f>
        <v>0</v>
      </c>
      <c r="H39" s="1">
        <v>50</v>
      </c>
    </row>
    <row r="40" spans="1:6" ht="15.75">
      <c r="A40" s="20"/>
      <c r="B40" s="20"/>
      <c r="C40" s="20"/>
      <c r="D40" s="22"/>
      <c r="E40" s="23"/>
      <c r="F40" s="24"/>
    </row>
    <row r="41" spans="1:6" ht="15.75">
      <c r="A41" s="20"/>
      <c r="B41" s="20"/>
      <c r="C41" s="20"/>
      <c r="D41" s="22"/>
      <c r="E41" s="23"/>
      <c r="F41" s="24"/>
    </row>
    <row r="42" spans="1:6" ht="15.75">
      <c r="A42" s="20" t="s">
        <v>80</v>
      </c>
      <c r="B42" s="20"/>
      <c r="C42" s="20"/>
      <c r="D42" s="22"/>
      <c r="E42" s="23"/>
      <c r="F42" s="24"/>
    </row>
    <row r="43" spans="1:6" ht="15.75">
      <c r="A43" s="20" t="s">
        <v>148</v>
      </c>
      <c r="B43" s="20"/>
      <c r="C43" s="20"/>
      <c r="D43" s="22"/>
      <c r="E43" s="23"/>
      <c r="F43" s="24"/>
    </row>
    <row r="44" spans="1:6" ht="15.75">
      <c r="A44" s="20"/>
      <c r="B44" s="20"/>
      <c r="C44" s="20"/>
      <c r="D44" s="22"/>
      <c r="E44" s="23"/>
      <c r="F44" s="24"/>
    </row>
    <row r="45" spans="1:6" ht="15.75">
      <c r="A45" s="20"/>
      <c r="B45" s="20"/>
      <c r="C45" s="20"/>
      <c r="D45" s="22"/>
      <c r="E45" s="23"/>
      <c r="F45" s="24"/>
    </row>
  </sheetData>
  <printOptions/>
  <pageMargins left="0.75" right="0.75" top="1" bottom="1" header="0.4921259845" footer="0.4921259845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00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1" bestFit="1" customWidth="1"/>
    <col min="2" max="2" width="8.7109375" style="1" bestFit="1" customWidth="1"/>
    <col min="3" max="3" width="43.8515625" style="1" bestFit="1" customWidth="1"/>
    <col min="4" max="4" width="4.00390625" style="1" bestFit="1" customWidth="1"/>
    <col min="5" max="5" width="7.8515625" style="1" bestFit="1" customWidth="1"/>
    <col min="6" max="6" width="9.00390625" style="179" bestFit="1" customWidth="1"/>
    <col min="7" max="7" width="10.140625" style="1" bestFit="1" customWidth="1"/>
    <col min="8" max="8" width="8.57421875" style="179" bestFit="1" customWidth="1"/>
    <col min="9" max="9" width="9.7109375" style="1" bestFit="1" customWidth="1"/>
    <col min="10" max="10" width="4.57421875" style="13" hidden="1" customWidth="1"/>
    <col min="11" max="11" width="4.421875" style="1" hidden="1" customWidth="1"/>
    <col min="12" max="12" width="0" style="1" hidden="1" customWidth="1"/>
    <col min="13" max="13" width="4.140625" style="1" hidden="1" customWidth="1"/>
    <col min="14" max="17" width="0" style="21" hidden="1" customWidth="1"/>
    <col min="18" max="16384" width="9.140625" style="1" customWidth="1"/>
  </cols>
  <sheetData>
    <row r="3" spans="1:10" ht="15.75">
      <c r="A3" s="8"/>
      <c r="B3" s="11" t="s">
        <v>65</v>
      </c>
      <c r="C3" s="8"/>
      <c r="D3" s="8"/>
      <c r="E3" s="8"/>
      <c r="F3" s="166"/>
      <c r="G3" s="8"/>
      <c r="H3" s="166"/>
      <c r="I3" s="8"/>
      <c r="J3" s="12"/>
    </row>
    <row r="4" spans="1:10" ht="15.75">
      <c r="A4" s="8"/>
      <c r="B4" s="11" t="s">
        <v>66</v>
      </c>
      <c r="C4" s="8"/>
      <c r="D4" s="8"/>
      <c r="E4" s="8"/>
      <c r="F4" s="166"/>
      <c r="G4" s="8"/>
      <c r="H4" s="166"/>
      <c r="I4" s="8"/>
      <c r="J4" s="12"/>
    </row>
    <row r="5" spans="1:10" ht="15.75">
      <c r="A5" s="8"/>
      <c r="B5" s="11" t="s">
        <v>67</v>
      </c>
      <c r="C5" s="8"/>
      <c r="D5" s="8"/>
      <c r="E5" s="8"/>
      <c r="F5" s="166"/>
      <c r="G5" s="8"/>
      <c r="H5" s="166"/>
      <c r="I5" s="8"/>
      <c r="J5" s="12"/>
    </row>
    <row r="6" spans="1:10" ht="15.75">
      <c r="A6" s="8"/>
      <c r="B6" s="11" t="s">
        <v>68</v>
      </c>
      <c r="C6" s="8"/>
      <c r="D6" s="8"/>
      <c r="E6" s="8"/>
      <c r="F6" s="166"/>
      <c r="G6" s="8"/>
      <c r="H6" s="166"/>
      <c r="I6" s="8"/>
      <c r="J6" s="12"/>
    </row>
    <row r="7" spans="1:10" ht="15.75">
      <c r="A7" s="8"/>
      <c r="B7" s="11" t="s">
        <v>69</v>
      </c>
      <c r="C7" s="8"/>
      <c r="D7" s="8"/>
      <c r="E7" s="8"/>
      <c r="F7" s="166"/>
      <c r="G7" s="8"/>
      <c r="H7" s="166"/>
      <c r="I7" s="8"/>
      <c r="J7" s="12"/>
    </row>
    <row r="8" spans="1:10" ht="15.75">
      <c r="A8" s="8"/>
      <c r="B8" s="11"/>
      <c r="C8" s="8"/>
      <c r="D8" s="8"/>
      <c r="E8" s="8"/>
      <c r="F8" s="166"/>
      <c r="G8" s="8"/>
      <c r="H8" s="166"/>
      <c r="I8" s="8"/>
      <c r="J8" s="12"/>
    </row>
    <row r="9" spans="1:17" s="10" customFormat="1" ht="33.75" customHeight="1" thickBot="1">
      <c r="A9" s="75"/>
      <c r="B9" s="76"/>
      <c r="C9" s="76" t="s">
        <v>140</v>
      </c>
      <c r="D9" s="76"/>
      <c r="E9" s="76"/>
      <c r="F9" s="167"/>
      <c r="G9" s="76"/>
      <c r="H9" s="167"/>
      <c r="I9" s="77"/>
      <c r="J9" s="19"/>
      <c r="N9" s="29"/>
      <c r="O9" s="29"/>
      <c r="P9" s="29"/>
      <c r="Q9" s="29"/>
    </row>
    <row r="10" spans="1:17" ht="13.5" thickBot="1">
      <c r="A10" s="78" t="s">
        <v>52</v>
      </c>
      <c r="B10" s="79" t="s">
        <v>54</v>
      </c>
      <c r="C10" s="80" t="s">
        <v>55</v>
      </c>
      <c r="D10" s="80" t="s">
        <v>56</v>
      </c>
      <c r="E10" s="81" t="s">
        <v>57</v>
      </c>
      <c r="F10" s="168" t="s">
        <v>58</v>
      </c>
      <c r="G10" s="82" t="s">
        <v>59</v>
      </c>
      <c r="H10" s="180" t="s">
        <v>60</v>
      </c>
      <c r="I10" s="83" t="s">
        <v>61</v>
      </c>
      <c r="J10" s="68" t="s">
        <v>62</v>
      </c>
      <c r="K10" s="1" t="s">
        <v>63</v>
      </c>
      <c r="L10" s="1" t="s">
        <v>64</v>
      </c>
      <c r="M10" s="1" t="s">
        <v>53</v>
      </c>
      <c r="N10" s="21" t="s">
        <v>113</v>
      </c>
      <c r="O10" s="21" t="s">
        <v>114</v>
      </c>
      <c r="P10" s="21" t="s">
        <v>86</v>
      </c>
      <c r="Q10" s="21" t="s">
        <v>115</v>
      </c>
    </row>
    <row r="11" spans="1:17" s="8" customFormat="1" ht="19.5" customHeight="1">
      <c r="A11" s="84" t="s">
        <v>70</v>
      </c>
      <c r="B11" s="85"/>
      <c r="C11" s="86"/>
      <c r="D11" s="86"/>
      <c r="E11" s="87"/>
      <c r="F11" s="169"/>
      <c r="G11" s="88"/>
      <c r="H11" s="181" t="s">
        <v>71</v>
      </c>
      <c r="I11" s="139" t="s">
        <v>72</v>
      </c>
      <c r="J11" s="12"/>
      <c r="N11" s="63"/>
      <c r="O11" s="63"/>
      <c r="P11" s="63"/>
      <c r="Q11" s="63"/>
    </row>
    <row r="12" spans="1:17" ht="12.75">
      <c r="A12" s="89">
        <v>1</v>
      </c>
      <c r="B12" s="90">
        <v>509304</v>
      </c>
      <c r="C12" s="91" t="s">
        <v>1</v>
      </c>
      <c r="D12" s="91" t="s">
        <v>2</v>
      </c>
      <c r="E12" s="92">
        <v>9</v>
      </c>
      <c r="F12" s="151"/>
      <c r="G12" s="93">
        <f>E12*F12</f>
        <v>0</v>
      </c>
      <c r="H12" s="182"/>
      <c r="I12" s="94">
        <f>E12*H12</f>
        <v>0</v>
      </c>
      <c r="J12" s="69" t="s">
        <v>3</v>
      </c>
      <c r="K12" s="1" t="s">
        <v>4</v>
      </c>
      <c r="M12" s="2" t="s">
        <v>0</v>
      </c>
      <c r="P12" s="21">
        <f>E12*F12</f>
        <v>0</v>
      </c>
      <c r="Q12" s="21">
        <f>E12*H12</f>
        <v>0</v>
      </c>
    </row>
    <row r="13" spans="1:17" ht="12.75">
      <c r="A13" s="89">
        <v>2</v>
      </c>
      <c r="B13" s="90">
        <v>509205</v>
      </c>
      <c r="C13" s="91" t="s">
        <v>5</v>
      </c>
      <c r="D13" s="91" t="s">
        <v>2</v>
      </c>
      <c r="E13" s="92">
        <v>2</v>
      </c>
      <c r="F13" s="151"/>
      <c r="G13" s="93">
        <f>E13*F13</f>
        <v>0</v>
      </c>
      <c r="H13" s="182"/>
      <c r="I13" s="94">
        <f>E13*H13</f>
        <v>0</v>
      </c>
      <c r="J13" s="69" t="s">
        <v>3</v>
      </c>
      <c r="K13" s="1" t="s">
        <v>4</v>
      </c>
      <c r="M13" s="2" t="s">
        <v>0</v>
      </c>
      <c r="P13" s="21">
        <f>E13*F13</f>
        <v>0</v>
      </c>
      <c r="Q13" s="21">
        <f>E13*H13</f>
        <v>0</v>
      </c>
    </row>
    <row r="14" spans="1:13" ht="12.75">
      <c r="A14" s="89">
        <v>3</v>
      </c>
      <c r="B14" s="90">
        <v>483412</v>
      </c>
      <c r="C14" s="91" t="s">
        <v>6</v>
      </c>
      <c r="D14" s="91" t="s">
        <v>2</v>
      </c>
      <c r="E14" s="92">
        <v>1</v>
      </c>
      <c r="F14" s="151"/>
      <c r="G14" s="93">
        <f>E14*F14</f>
        <v>0</v>
      </c>
      <c r="H14" s="183">
        <v>0</v>
      </c>
      <c r="I14" s="94">
        <f>E14*H14</f>
        <v>0</v>
      </c>
      <c r="J14" s="69" t="s">
        <v>7</v>
      </c>
      <c r="K14" s="1" t="s">
        <v>4</v>
      </c>
      <c r="M14" s="2" t="s">
        <v>0</v>
      </c>
    </row>
    <row r="15" spans="1:13" ht="13.5" thickBot="1">
      <c r="A15" s="95">
        <v>4</v>
      </c>
      <c r="B15" s="96">
        <v>0</v>
      </c>
      <c r="C15" s="97" t="s">
        <v>118</v>
      </c>
      <c r="D15" s="97" t="s">
        <v>2</v>
      </c>
      <c r="E15" s="98">
        <v>1</v>
      </c>
      <c r="F15" s="170">
        <f>G97</f>
        <v>0</v>
      </c>
      <c r="G15" s="99">
        <f>E15*F15</f>
        <v>0</v>
      </c>
      <c r="H15" s="184">
        <v>0</v>
      </c>
      <c r="I15" s="100">
        <f>E15*H15</f>
        <v>0</v>
      </c>
      <c r="J15" s="70" t="s">
        <v>7</v>
      </c>
      <c r="K15" s="1" t="s">
        <v>4</v>
      </c>
      <c r="M15" s="2" t="s">
        <v>0</v>
      </c>
    </row>
    <row r="16" spans="1:17" s="7" customFormat="1" ht="12.75">
      <c r="A16" s="101"/>
      <c r="B16" s="102"/>
      <c r="C16" s="103" t="s">
        <v>73</v>
      </c>
      <c r="D16" s="103"/>
      <c r="E16" s="104"/>
      <c r="F16" s="171"/>
      <c r="G16" s="105">
        <f>SUM(G12:G15)</f>
        <v>0</v>
      </c>
      <c r="H16" s="185"/>
      <c r="I16" s="106">
        <f>SUM(I12:I15)</f>
        <v>0</v>
      </c>
      <c r="J16" s="16"/>
      <c r="M16" s="9" t="s">
        <v>0</v>
      </c>
      <c r="N16" s="64"/>
      <c r="O16" s="65">
        <f>I16</f>
        <v>0</v>
      </c>
      <c r="P16" s="64"/>
      <c r="Q16" s="64"/>
    </row>
    <row r="17" spans="1:17" s="8" customFormat="1" ht="19.5" customHeight="1">
      <c r="A17" s="107" t="s">
        <v>74</v>
      </c>
      <c r="B17" s="108"/>
      <c r="C17" s="109"/>
      <c r="D17" s="109"/>
      <c r="E17" s="110"/>
      <c r="F17" s="172"/>
      <c r="G17" s="111"/>
      <c r="H17" s="186" t="s">
        <v>71</v>
      </c>
      <c r="I17" s="138" t="s">
        <v>72</v>
      </c>
      <c r="J17" s="17"/>
      <c r="M17" s="14"/>
      <c r="N17" s="63"/>
      <c r="O17" s="63"/>
      <c r="P17" s="63"/>
      <c r="Q17" s="63"/>
    </row>
    <row r="18" spans="1:14" ht="12.75">
      <c r="A18" s="89">
        <v>5</v>
      </c>
      <c r="B18" s="90">
        <v>101105</v>
      </c>
      <c r="C18" s="91" t="s">
        <v>9</v>
      </c>
      <c r="D18" s="91" t="s">
        <v>10</v>
      </c>
      <c r="E18" s="92">
        <v>30</v>
      </c>
      <c r="F18" s="151"/>
      <c r="G18" s="93">
        <f aca="true" t="shared" si="0" ref="G18:G45">E18*F18</f>
        <v>0</v>
      </c>
      <c r="H18" s="183">
        <v>0</v>
      </c>
      <c r="I18" s="94">
        <f aca="true" t="shared" si="1" ref="I18:I45">E18*H18</f>
        <v>0</v>
      </c>
      <c r="J18" s="69" t="s">
        <v>7</v>
      </c>
      <c r="K18" s="1" t="s">
        <v>4</v>
      </c>
      <c r="M18" s="2" t="s">
        <v>8</v>
      </c>
      <c r="N18" s="21">
        <f>E18*F18</f>
        <v>0</v>
      </c>
    </row>
    <row r="19" spans="1:14" ht="12.75">
      <c r="A19" s="89">
        <v>6</v>
      </c>
      <c r="B19" s="90">
        <v>101105</v>
      </c>
      <c r="C19" s="91" t="s">
        <v>11</v>
      </c>
      <c r="D19" s="91" t="s">
        <v>10</v>
      </c>
      <c r="E19" s="92">
        <v>70</v>
      </c>
      <c r="F19" s="151"/>
      <c r="G19" s="93">
        <f t="shared" si="0"/>
        <v>0</v>
      </c>
      <c r="H19" s="183">
        <v>0</v>
      </c>
      <c r="I19" s="94">
        <f t="shared" si="1"/>
        <v>0</v>
      </c>
      <c r="J19" s="69" t="s">
        <v>7</v>
      </c>
      <c r="K19" s="1" t="s">
        <v>4</v>
      </c>
      <c r="M19" s="2" t="s">
        <v>8</v>
      </c>
      <c r="N19" s="21">
        <f>E19*F19</f>
        <v>0</v>
      </c>
    </row>
    <row r="20" spans="1:14" ht="12.75">
      <c r="A20" s="89">
        <v>7</v>
      </c>
      <c r="B20" s="90">
        <v>101305</v>
      </c>
      <c r="C20" s="91" t="s">
        <v>12</v>
      </c>
      <c r="D20" s="91" t="s">
        <v>10</v>
      </c>
      <c r="E20" s="92">
        <v>20</v>
      </c>
      <c r="F20" s="151"/>
      <c r="G20" s="93">
        <f t="shared" si="0"/>
        <v>0</v>
      </c>
      <c r="H20" s="183">
        <v>0</v>
      </c>
      <c r="I20" s="94">
        <f t="shared" si="1"/>
        <v>0</v>
      </c>
      <c r="J20" s="69" t="s">
        <v>7</v>
      </c>
      <c r="K20" s="1" t="s">
        <v>4</v>
      </c>
      <c r="M20" s="2" t="s">
        <v>8</v>
      </c>
      <c r="N20" s="21">
        <f>E20*F20</f>
        <v>0</v>
      </c>
    </row>
    <row r="21" spans="1:14" ht="12.75">
      <c r="A21" s="89">
        <v>8</v>
      </c>
      <c r="B21" s="90">
        <v>101106</v>
      </c>
      <c r="C21" s="91" t="s">
        <v>13</v>
      </c>
      <c r="D21" s="91" t="s">
        <v>10</v>
      </c>
      <c r="E21" s="92">
        <v>150</v>
      </c>
      <c r="F21" s="151"/>
      <c r="G21" s="93">
        <f t="shared" si="0"/>
        <v>0</v>
      </c>
      <c r="H21" s="183">
        <v>0</v>
      </c>
      <c r="I21" s="94">
        <f t="shared" si="1"/>
        <v>0</v>
      </c>
      <c r="J21" s="69" t="s">
        <v>7</v>
      </c>
      <c r="K21" s="1" t="s">
        <v>4</v>
      </c>
      <c r="M21" s="2" t="s">
        <v>8</v>
      </c>
      <c r="N21" s="21">
        <f>E21*F21</f>
        <v>0</v>
      </c>
    </row>
    <row r="22" spans="1:14" ht="12.75">
      <c r="A22" s="89">
        <v>9</v>
      </c>
      <c r="B22" s="90">
        <v>125</v>
      </c>
      <c r="C22" s="91" t="s">
        <v>14</v>
      </c>
      <c r="D22" s="91" t="s">
        <v>10</v>
      </c>
      <c r="E22" s="92">
        <v>0.1</v>
      </c>
      <c r="F22" s="151"/>
      <c r="G22" s="93">
        <f t="shared" si="0"/>
        <v>0</v>
      </c>
      <c r="H22" s="183">
        <v>0</v>
      </c>
      <c r="I22" s="94">
        <f t="shared" si="1"/>
        <v>0</v>
      </c>
      <c r="J22" s="69" t="s">
        <v>7</v>
      </c>
      <c r="M22" s="2" t="s">
        <v>8</v>
      </c>
      <c r="N22" s="21">
        <f>E22*F22</f>
        <v>0</v>
      </c>
    </row>
    <row r="23" spans="1:13" ht="12.75">
      <c r="A23" s="89">
        <v>10</v>
      </c>
      <c r="B23" s="90">
        <v>199211</v>
      </c>
      <c r="C23" s="91" t="s">
        <v>116</v>
      </c>
      <c r="D23" s="91" t="s">
        <v>2</v>
      </c>
      <c r="E23" s="92">
        <v>10</v>
      </c>
      <c r="F23" s="151"/>
      <c r="G23" s="93">
        <f t="shared" si="0"/>
        <v>0</v>
      </c>
      <c r="H23" s="183">
        <v>0</v>
      </c>
      <c r="I23" s="94">
        <f t="shared" si="1"/>
        <v>0</v>
      </c>
      <c r="J23" s="69" t="s">
        <v>7</v>
      </c>
      <c r="K23" s="1" t="s">
        <v>4</v>
      </c>
      <c r="M23" s="2" t="s">
        <v>8</v>
      </c>
    </row>
    <row r="24" spans="1:13" ht="12.75">
      <c r="A24" s="89">
        <v>11</v>
      </c>
      <c r="B24" s="90">
        <v>199222</v>
      </c>
      <c r="C24" s="91" t="s">
        <v>117</v>
      </c>
      <c r="D24" s="91" t="s">
        <v>2</v>
      </c>
      <c r="E24" s="92">
        <v>20</v>
      </c>
      <c r="F24" s="151"/>
      <c r="G24" s="93">
        <f t="shared" si="0"/>
        <v>0</v>
      </c>
      <c r="H24" s="183">
        <v>0</v>
      </c>
      <c r="I24" s="94">
        <f t="shared" si="1"/>
        <v>0</v>
      </c>
      <c r="J24" s="69" t="s">
        <v>7</v>
      </c>
      <c r="K24" s="1" t="s">
        <v>4</v>
      </c>
      <c r="M24" s="2" t="s">
        <v>8</v>
      </c>
    </row>
    <row r="25" spans="1:13" ht="12.75">
      <c r="A25" s="89">
        <v>12</v>
      </c>
      <c r="B25" s="90">
        <v>311216</v>
      </c>
      <c r="C25" s="91" t="s">
        <v>15</v>
      </c>
      <c r="D25" s="91" t="s">
        <v>2</v>
      </c>
      <c r="E25" s="92">
        <v>41</v>
      </c>
      <c r="F25" s="151"/>
      <c r="G25" s="93">
        <f t="shared" si="0"/>
        <v>0</v>
      </c>
      <c r="H25" s="183">
        <v>0</v>
      </c>
      <c r="I25" s="94">
        <f t="shared" si="1"/>
        <v>0</v>
      </c>
      <c r="J25" s="69" t="s">
        <v>7</v>
      </c>
      <c r="K25" s="1" t="s">
        <v>4</v>
      </c>
      <c r="M25" s="2" t="s">
        <v>8</v>
      </c>
    </row>
    <row r="26" spans="1:13" ht="12.75">
      <c r="A26" s="89">
        <v>13</v>
      </c>
      <c r="B26" s="90">
        <v>311315</v>
      </c>
      <c r="C26" s="91" t="s">
        <v>16</v>
      </c>
      <c r="D26" s="91" t="s">
        <v>2</v>
      </c>
      <c r="E26" s="92">
        <v>6</v>
      </c>
      <c r="F26" s="151"/>
      <c r="G26" s="93">
        <f t="shared" si="0"/>
        <v>0</v>
      </c>
      <c r="H26" s="183">
        <v>0</v>
      </c>
      <c r="I26" s="94">
        <f t="shared" si="1"/>
        <v>0</v>
      </c>
      <c r="J26" s="69" t="s">
        <v>7</v>
      </c>
      <c r="K26" s="1" t="s">
        <v>4</v>
      </c>
      <c r="M26" s="2" t="s">
        <v>8</v>
      </c>
    </row>
    <row r="27" spans="1:13" ht="12.75">
      <c r="A27" s="89">
        <v>14</v>
      </c>
      <c r="B27" s="90">
        <v>311117</v>
      </c>
      <c r="C27" s="91" t="s">
        <v>17</v>
      </c>
      <c r="D27" s="91" t="s">
        <v>2</v>
      </c>
      <c r="E27" s="92">
        <v>10</v>
      </c>
      <c r="F27" s="151"/>
      <c r="G27" s="93">
        <f t="shared" si="0"/>
        <v>0</v>
      </c>
      <c r="H27" s="183">
        <v>0</v>
      </c>
      <c r="I27" s="94">
        <f t="shared" si="1"/>
        <v>0</v>
      </c>
      <c r="J27" s="69" t="s">
        <v>7</v>
      </c>
      <c r="K27" s="1" t="s">
        <v>4</v>
      </c>
      <c r="M27" s="2" t="s">
        <v>8</v>
      </c>
    </row>
    <row r="28" spans="1:13" ht="12.75">
      <c r="A28" s="89">
        <v>15</v>
      </c>
      <c r="B28" s="90">
        <v>410130</v>
      </c>
      <c r="C28" s="91" t="s">
        <v>119</v>
      </c>
      <c r="D28" s="112"/>
      <c r="E28" s="92">
        <v>4</v>
      </c>
      <c r="F28" s="149"/>
      <c r="G28" s="93"/>
      <c r="H28" s="183">
        <v>0</v>
      </c>
      <c r="I28" s="94">
        <f t="shared" si="1"/>
        <v>0</v>
      </c>
      <c r="J28" s="71"/>
      <c r="K28" s="1" t="s">
        <v>4</v>
      </c>
      <c r="M28" s="2" t="s">
        <v>8</v>
      </c>
    </row>
    <row r="29" spans="1:13" ht="12.75">
      <c r="A29" s="89">
        <v>16</v>
      </c>
      <c r="B29" s="90">
        <v>409820</v>
      </c>
      <c r="C29" s="91" t="s">
        <v>18</v>
      </c>
      <c r="D29" s="91" t="s">
        <v>2</v>
      </c>
      <c r="E29" s="92">
        <v>4</v>
      </c>
      <c r="F29" s="151"/>
      <c r="G29" s="93">
        <f t="shared" si="0"/>
        <v>0</v>
      </c>
      <c r="H29" s="183">
        <v>0</v>
      </c>
      <c r="I29" s="94">
        <f t="shared" si="1"/>
        <v>0</v>
      </c>
      <c r="J29" s="69" t="s">
        <v>7</v>
      </c>
      <c r="M29" s="2" t="s">
        <v>8</v>
      </c>
    </row>
    <row r="30" spans="1:13" ht="12.75">
      <c r="A30" s="89">
        <v>17</v>
      </c>
      <c r="B30" s="90">
        <v>410101</v>
      </c>
      <c r="C30" s="91" t="s">
        <v>19</v>
      </c>
      <c r="D30" s="91" t="s">
        <v>2</v>
      </c>
      <c r="E30" s="92">
        <v>4</v>
      </c>
      <c r="F30" s="151"/>
      <c r="G30" s="93">
        <f t="shared" si="0"/>
        <v>0</v>
      </c>
      <c r="H30" s="183">
        <v>0</v>
      </c>
      <c r="I30" s="94">
        <f t="shared" si="1"/>
        <v>0</v>
      </c>
      <c r="J30" s="69" t="s">
        <v>7</v>
      </c>
      <c r="M30" s="2" t="s">
        <v>8</v>
      </c>
    </row>
    <row r="31" spans="1:13" ht="12.75">
      <c r="A31" s="89">
        <v>18</v>
      </c>
      <c r="B31" s="90">
        <v>410150</v>
      </c>
      <c r="C31" s="91" t="s">
        <v>120</v>
      </c>
      <c r="D31" s="112"/>
      <c r="E31" s="92">
        <v>1</v>
      </c>
      <c r="F31" s="149"/>
      <c r="G31" s="93"/>
      <c r="H31" s="183">
        <v>0</v>
      </c>
      <c r="I31" s="94">
        <f t="shared" si="1"/>
        <v>0</v>
      </c>
      <c r="J31" s="71"/>
      <c r="K31" s="1" t="s">
        <v>4</v>
      </c>
      <c r="M31" s="2" t="s">
        <v>8</v>
      </c>
    </row>
    <row r="32" spans="1:13" ht="12.75">
      <c r="A32" s="89">
        <v>19</v>
      </c>
      <c r="B32" s="90">
        <v>409826</v>
      </c>
      <c r="C32" s="91" t="s">
        <v>124</v>
      </c>
      <c r="D32" s="91" t="s">
        <v>2</v>
      </c>
      <c r="E32" s="92">
        <v>1</v>
      </c>
      <c r="F32" s="151"/>
      <c r="G32" s="93">
        <f t="shared" si="0"/>
        <v>0</v>
      </c>
      <c r="H32" s="183">
        <v>0</v>
      </c>
      <c r="I32" s="94">
        <f t="shared" si="1"/>
        <v>0</v>
      </c>
      <c r="J32" s="69" t="s">
        <v>7</v>
      </c>
      <c r="M32" s="2" t="s">
        <v>8</v>
      </c>
    </row>
    <row r="33" spans="1:13" ht="12.75">
      <c r="A33" s="89">
        <v>20</v>
      </c>
      <c r="B33" s="90">
        <v>410102</v>
      </c>
      <c r="C33" s="91" t="s">
        <v>125</v>
      </c>
      <c r="D33" s="91" t="s">
        <v>2</v>
      </c>
      <c r="E33" s="92">
        <v>1</v>
      </c>
      <c r="F33" s="151"/>
      <c r="G33" s="93">
        <f t="shared" si="0"/>
        <v>0</v>
      </c>
      <c r="H33" s="183">
        <v>0</v>
      </c>
      <c r="I33" s="94">
        <f t="shared" si="1"/>
        <v>0</v>
      </c>
      <c r="J33" s="69" t="s">
        <v>7</v>
      </c>
      <c r="M33" s="2" t="s">
        <v>8</v>
      </c>
    </row>
    <row r="34" spans="1:13" ht="12.75">
      <c r="A34" s="89">
        <v>21</v>
      </c>
      <c r="B34" s="90">
        <v>410151</v>
      </c>
      <c r="C34" s="91" t="s">
        <v>121</v>
      </c>
      <c r="D34" s="112"/>
      <c r="E34" s="92">
        <v>2</v>
      </c>
      <c r="F34" s="149"/>
      <c r="G34" s="93"/>
      <c r="H34" s="183">
        <v>0</v>
      </c>
      <c r="I34" s="94">
        <f t="shared" si="1"/>
        <v>0</v>
      </c>
      <c r="J34" s="71"/>
      <c r="K34" s="1" t="s">
        <v>4</v>
      </c>
      <c r="M34" s="2" t="s">
        <v>8</v>
      </c>
    </row>
    <row r="35" spans="1:13" ht="12.75">
      <c r="A35" s="89">
        <v>22</v>
      </c>
      <c r="B35" s="90">
        <v>409822</v>
      </c>
      <c r="C35" s="91" t="s">
        <v>126</v>
      </c>
      <c r="D35" s="91" t="s">
        <v>2</v>
      </c>
      <c r="E35" s="92">
        <v>2</v>
      </c>
      <c r="F35" s="151"/>
      <c r="G35" s="93">
        <f t="shared" si="0"/>
        <v>0</v>
      </c>
      <c r="H35" s="183">
        <v>0</v>
      </c>
      <c r="I35" s="94">
        <f t="shared" si="1"/>
        <v>0</v>
      </c>
      <c r="J35" s="69" t="s">
        <v>7</v>
      </c>
      <c r="M35" s="2" t="s">
        <v>8</v>
      </c>
    </row>
    <row r="36" spans="1:13" ht="12.75">
      <c r="A36" s="89">
        <v>23</v>
      </c>
      <c r="B36" s="90">
        <v>410101</v>
      </c>
      <c r="C36" s="91" t="s">
        <v>127</v>
      </c>
      <c r="D36" s="91" t="s">
        <v>2</v>
      </c>
      <c r="E36" s="92">
        <v>2</v>
      </c>
      <c r="F36" s="151"/>
      <c r="G36" s="93">
        <f t="shared" si="0"/>
        <v>0</v>
      </c>
      <c r="H36" s="183">
        <v>0</v>
      </c>
      <c r="I36" s="94">
        <f t="shared" si="1"/>
        <v>0</v>
      </c>
      <c r="J36" s="69" t="s">
        <v>7</v>
      </c>
      <c r="M36" s="2" t="s">
        <v>8</v>
      </c>
    </row>
    <row r="37" spans="1:13" ht="12.75">
      <c r="A37" s="89">
        <v>24</v>
      </c>
      <c r="B37" s="90">
        <v>420002</v>
      </c>
      <c r="C37" s="91" t="s">
        <v>128</v>
      </c>
      <c r="D37" s="91" t="s">
        <v>2</v>
      </c>
      <c r="E37" s="92">
        <v>30</v>
      </c>
      <c r="F37" s="151"/>
      <c r="G37" s="93">
        <f t="shared" si="0"/>
        <v>0</v>
      </c>
      <c r="H37" s="183">
        <v>0</v>
      </c>
      <c r="I37" s="94">
        <f t="shared" si="1"/>
        <v>0</v>
      </c>
      <c r="J37" s="69" t="s">
        <v>7</v>
      </c>
      <c r="K37" s="1" t="s">
        <v>4</v>
      </c>
      <c r="M37" s="2" t="s">
        <v>8</v>
      </c>
    </row>
    <row r="38" spans="1:13" ht="12.75">
      <c r="A38" s="89">
        <v>25</v>
      </c>
      <c r="B38" s="90">
        <v>420005</v>
      </c>
      <c r="C38" s="91" t="s">
        <v>129</v>
      </c>
      <c r="D38" s="91" t="s">
        <v>2</v>
      </c>
      <c r="E38" s="92">
        <v>2</v>
      </c>
      <c r="F38" s="151"/>
      <c r="G38" s="93">
        <f t="shared" si="0"/>
        <v>0</v>
      </c>
      <c r="H38" s="183">
        <v>0</v>
      </c>
      <c r="I38" s="94">
        <f t="shared" si="1"/>
        <v>0</v>
      </c>
      <c r="J38" s="69" t="s">
        <v>7</v>
      </c>
      <c r="K38" s="1" t="s">
        <v>4</v>
      </c>
      <c r="M38" s="2" t="s">
        <v>8</v>
      </c>
    </row>
    <row r="39" spans="1:13" ht="12.75">
      <c r="A39" s="89">
        <v>26</v>
      </c>
      <c r="B39" s="90">
        <v>420092</v>
      </c>
      <c r="C39" s="91" t="s">
        <v>122</v>
      </c>
      <c r="D39" s="91" t="s">
        <v>2</v>
      </c>
      <c r="E39" s="92">
        <v>16</v>
      </c>
      <c r="F39" s="151"/>
      <c r="G39" s="93">
        <f t="shared" si="0"/>
        <v>0</v>
      </c>
      <c r="H39" s="183">
        <v>0</v>
      </c>
      <c r="I39" s="94">
        <f t="shared" si="1"/>
        <v>0</v>
      </c>
      <c r="J39" s="69" t="s">
        <v>7</v>
      </c>
      <c r="K39" s="1" t="s">
        <v>4</v>
      </c>
      <c r="M39" s="2" t="s">
        <v>8</v>
      </c>
    </row>
    <row r="40" spans="1:13" ht="12.75">
      <c r="A40" s="89">
        <v>27</v>
      </c>
      <c r="B40" s="90">
        <v>420091</v>
      </c>
      <c r="C40" s="91" t="s">
        <v>123</v>
      </c>
      <c r="D40" s="91" t="s">
        <v>2</v>
      </c>
      <c r="E40" s="92">
        <v>8</v>
      </c>
      <c r="F40" s="151"/>
      <c r="G40" s="93">
        <f t="shared" si="0"/>
        <v>0</v>
      </c>
      <c r="H40" s="183">
        <v>0</v>
      </c>
      <c r="I40" s="94">
        <f t="shared" si="1"/>
        <v>0</v>
      </c>
      <c r="J40" s="69" t="s">
        <v>7</v>
      </c>
      <c r="M40" s="2" t="s">
        <v>8</v>
      </c>
    </row>
    <row r="41" spans="1:14" ht="12.75">
      <c r="A41" s="89">
        <v>28</v>
      </c>
      <c r="B41" s="90">
        <v>321133</v>
      </c>
      <c r="C41" s="91" t="s">
        <v>20</v>
      </c>
      <c r="D41" s="91" t="s">
        <v>10</v>
      </c>
      <c r="E41" s="92">
        <v>20</v>
      </c>
      <c r="F41" s="151"/>
      <c r="G41" s="93">
        <f t="shared" si="0"/>
        <v>0</v>
      </c>
      <c r="H41" s="183">
        <v>0</v>
      </c>
      <c r="I41" s="94">
        <f t="shared" si="1"/>
        <v>0</v>
      </c>
      <c r="J41" s="69" t="s">
        <v>7</v>
      </c>
      <c r="K41" s="1" t="s">
        <v>4</v>
      </c>
      <c r="M41" s="2" t="s">
        <v>8</v>
      </c>
      <c r="N41" s="21">
        <f>E41*F41</f>
        <v>0</v>
      </c>
    </row>
    <row r="42" spans="1:13" ht="12.75">
      <c r="A42" s="89">
        <v>29</v>
      </c>
      <c r="B42" s="90">
        <v>420060</v>
      </c>
      <c r="C42" s="91" t="s">
        <v>130</v>
      </c>
      <c r="D42" s="112"/>
      <c r="E42" s="92">
        <v>1</v>
      </c>
      <c r="F42" s="149"/>
      <c r="G42" s="93"/>
      <c r="H42" s="183">
        <v>0</v>
      </c>
      <c r="I42" s="94">
        <f t="shared" si="1"/>
        <v>0</v>
      </c>
      <c r="J42" s="69" t="s">
        <v>7</v>
      </c>
      <c r="K42" s="1" t="s">
        <v>4</v>
      </c>
      <c r="M42" s="2" t="s">
        <v>8</v>
      </c>
    </row>
    <row r="43" spans="1:13" ht="12.75">
      <c r="A43" s="89">
        <v>30</v>
      </c>
      <c r="B43" s="90">
        <v>420030</v>
      </c>
      <c r="C43" s="91" t="s">
        <v>131</v>
      </c>
      <c r="D43" s="91" t="s">
        <v>2</v>
      </c>
      <c r="E43" s="92">
        <v>1</v>
      </c>
      <c r="F43" s="151"/>
      <c r="G43" s="93">
        <f t="shared" si="0"/>
        <v>0</v>
      </c>
      <c r="H43" s="183">
        <v>0</v>
      </c>
      <c r="I43" s="94">
        <f t="shared" si="1"/>
        <v>0</v>
      </c>
      <c r="J43" s="69" t="s">
        <v>7</v>
      </c>
      <c r="M43" s="2" t="s">
        <v>8</v>
      </c>
    </row>
    <row r="44" spans="1:13" ht="12.75">
      <c r="A44" s="89">
        <v>31</v>
      </c>
      <c r="B44" s="90">
        <v>420050</v>
      </c>
      <c r="C44" s="91" t="s">
        <v>132</v>
      </c>
      <c r="D44" s="91" t="s">
        <v>2</v>
      </c>
      <c r="E44" s="92">
        <v>1</v>
      </c>
      <c r="F44" s="151"/>
      <c r="G44" s="93">
        <f t="shared" si="0"/>
        <v>0</v>
      </c>
      <c r="H44" s="183">
        <v>0</v>
      </c>
      <c r="I44" s="94">
        <f t="shared" si="1"/>
        <v>0</v>
      </c>
      <c r="J44" s="69" t="s">
        <v>7</v>
      </c>
      <c r="M44" s="2" t="s">
        <v>8</v>
      </c>
    </row>
    <row r="45" spans="1:13" ht="13.5" thickBot="1">
      <c r="A45" s="95">
        <v>32</v>
      </c>
      <c r="B45" s="96">
        <v>435235</v>
      </c>
      <c r="C45" s="97" t="s">
        <v>21</v>
      </c>
      <c r="D45" s="97" t="s">
        <v>2</v>
      </c>
      <c r="E45" s="98">
        <v>1</v>
      </c>
      <c r="F45" s="173"/>
      <c r="G45" s="99">
        <f t="shared" si="0"/>
        <v>0</v>
      </c>
      <c r="H45" s="187"/>
      <c r="I45" s="100">
        <f t="shared" si="1"/>
        <v>0</v>
      </c>
      <c r="J45" s="70" t="s">
        <v>7</v>
      </c>
      <c r="K45" s="1" t="s">
        <v>4</v>
      </c>
      <c r="M45" s="2" t="s">
        <v>8</v>
      </c>
    </row>
    <row r="46" spans="1:17" s="7" customFormat="1" ht="12.75">
      <c r="A46" s="101"/>
      <c r="B46" s="102"/>
      <c r="C46" s="103" t="s">
        <v>73</v>
      </c>
      <c r="D46" s="103"/>
      <c r="E46" s="104"/>
      <c r="F46" s="171"/>
      <c r="G46" s="105">
        <f>SUM(G18:G45)</f>
        <v>0</v>
      </c>
      <c r="H46" s="185"/>
      <c r="I46" s="106">
        <f>SUM(I18:I45)</f>
        <v>0</v>
      </c>
      <c r="J46" s="16"/>
      <c r="M46" s="9" t="s">
        <v>8</v>
      </c>
      <c r="N46" s="64">
        <f>SUM(N8:N45)</f>
        <v>0</v>
      </c>
      <c r="O46" s="65">
        <f>I46</f>
        <v>0</v>
      </c>
      <c r="P46" s="64"/>
      <c r="Q46" s="64"/>
    </row>
    <row r="47" spans="1:17" s="8" customFormat="1" ht="19.5" customHeight="1">
      <c r="A47" s="107" t="s">
        <v>75</v>
      </c>
      <c r="B47" s="108"/>
      <c r="C47" s="109"/>
      <c r="D47" s="109"/>
      <c r="E47" s="110"/>
      <c r="F47" s="172"/>
      <c r="G47" s="111"/>
      <c r="H47" s="186" t="s">
        <v>76</v>
      </c>
      <c r="I47" s="138" t="s">
        <v>77</v>
      </c>
      <c r="J47" s="17"/>
      <c r="M47" s="14"/>
      <c r="N47" s="63">
        <f>SUM(O9:O46)</f>
        <v>0</v>
      </c>
      <c r="O47" s="63"/>
      <c r="P47" s="63"/>
      <c r="Q47" s="63"/>
    </row>
    <row r="48" spans="1:13" ht="12.75">
      <c r="A48" s="89">
        <v>33</v>
      </c>
      <c r="B48" s="90">
        <v>210800103</v>
      </c>
      <c r="C48" s="91" t="s">
        <v>23</v>
      </c>
      <c r="D48" s="91" t="s">
        <v>10</v>
      </c>
      <c r="E48" s="92">
        <v>30</v>
      </c>
      <c r="F48" s="151"/>
      <c r="G48" s="93">
        <f aca="true" t="shared" si="2" ref="G48:G69">E48*F48</f>
        <v>0</v>
      </c>
      <c r="H48" s="183"/>
      <c r="I48" s="94"/>
      <c r="J48" s="69" t="s">
        <v>7</v>
      </c>
      <c r="M48" s="2" t="s">
        <v>22</v>
      </c>
    </row>
    <row r="49" spans="1:13" ht="12.75">
      <c r="A49" s="89">
        <v>34</v>
      </c>
      <c r="B49" s="90">
        <v>210800103</v>
      </c>
      <c r="C49" s="91" t="s">
        <v>23</v>
      </c>
      <c r="D49" s="91" t="s">
        <v>10</v>
      </c>
      <c r="E49" s="92">
        <v>70</v>
      </c>
      <c r="F49" s="151"/>
      <c r="G49" s="93">
        <f t="shared" si="2"/>
        <v>0</v>
      </c>
      <c r="H49" s="183"/>
      <c r="I49" s="94"/>
      <c r="J49" s="69" t="s">
        <v>7</v>
      </c>
      <c r="M49" s="2" t="s">
        <v>22</v>
      </c>
    </row>
    <row r="50" spans="1:13" ht="12.75">
      <c r="A50" s="89">
        <v>35</v>
      </c>
      <c r="B50" s="90">
        <v>210800103</v>
      </c>
      <c r="C50" s="91" t="s">
        <v>23</v>
      </c>
      <c r="D50" s="91" t="s">
        <v>10</v>
      </c>
      <c r="E50" s="92">
        <v>20</v>
      </c>
      <c r="F50" s="151"/>
      <c r="G50" s="93">
        <f t="shared" si="2"/>
        <v>0</v>
      </c>
      <c r="H50" s="183"/>
      <c r="I50" s="94"/>
      <c r="J50" s="69" t="s">
        <v>7</v>
      </c>
      <c r="M50" s="2" t="s">
        <v>22</v>
      </c>
    </row>
    <row r="51" spans="1:13" ht="12.75">
      <c r="A51" s="89">
        <v>36</v>
      </c>
      <c r="B51" s="90">
        <v>210800103</v>
      </c>
      <c r="C51" s="91" t="s">
        <v>23</v>
      </c>
      <c r="D51" s="91" t="s">
        <v>10</v>
      </c>
      <c r="E51" s="92">
        <v>150</v>
      </c>
      <c r="F51" s="151"/>
      <c r="G51" s="93">
        <f t="shared" si="2"/>
        <v>0</v>
      </c>
      <c r="H51" s="183"/>
      <c r="I51" s="94"/>
      <c r="J51" s="69" t="s">
        <v>7</v>
      </c>
      <c r="M51" s="2" t="s">
        <v>22</v>
      </c>
    </row>
    <row r="52" spans="1:13" ht="12.75">
      <c r="A52" s="89">
        <v>37</v>
      </c>
      <c r="B52" s="90">
        <v>210100001</v>
      </c>
      <c r="C52" s="91" t="s">
        <v>24</v>
      </c>
      <c r="D52" s="91" t="s">
        <v>2</v>
      </c>
      <c r="E52" s="92">
        <v>40</v>
      </c>
      <c r="F52" s="151"/>
      <c r="G52" s="93">
        <f t="shared" si="2"/>
        <v>0</v>
      </c>
      <c r="H52" s="183"/>
      <c r="I52" s="94"/>
      <c r="J52" s="69" t="s">
        <v>7</v>
      </c>
      <c r="K52" s="1" t="s">
        <v>4</v>
      </c>
      <c r="M52" s="2" t="s">
        <v>22</v>
      </c>
    </row>
    <row r="53" spans="1:13" ht="12.75">
      <c r="A53" s="89">
        <v>38</v>
      </c>
      <c r="B53" s="90">
        <v>210100259</v>
      </c>
      <c r="C53" s="91" t="s">
        <v>25</v>
      </c>
      <c r="D53" s="91" t="s">
        <v>2</v>
      </c>
      <c r="E53" s="92">
        <v>1</v>
      </c>
      <c r="F53" s="151"/>
      <c r="G53" s="93">
        <f t="shared" si="2"/>
        <v>0</v>
      </c>
      <c r="H53" s="183"/>
      <c r="I53" s="94"/>
      <c r="J53" s="69" t="s">
        <v>7</v>
      </c>
      <c r="K53" s="1" t="s">
        <v>4</v>
      </c>
      <c r="M53" s="2" t="s">
        <v>22</v>
      </c>
    </row>
    <row r="54" spans="1:13" ht="12.75">
      <c r="A54" s="89">
        <v>39</v>
      </c>
      <c r="B54" s="90">
        <v>210010301</v>
      </c>
      <c r="C54" s="91" t="s">
        <v>26</v>
      </c>
      <c r="D54" s="91" t="s">
        <v>2</v>
      </c>
      <c r="E54" s="92">
        <v>41</v>
      </c>
      <c r="F54" s="151"/>
      <c r="G54" s="93">
        <f t="shared" si="2"/>
        <v>0</v>
      </c>
      <c r="H54" s="183"/>
      <c r="I54" s="94"/>
      <c r="J54" s="69" t="s">
        <v>7</v>
      </c>
      <c r="M54" s="2" t="s">
        <v>22</v>
      </c>
    </row>
    <row r="55" spans="1:13" ht="12.75">
      <c r="A55" s="89">
        <v>40</v>
      </c>
      <c r="B55" s="90">
        <v>210010312</v>
      </c>
      <c r="C55" s="91" t="s">
        <v>27</v>
      </c>
      <c r="D55" s="91" t="s">
        <v>2</v>
      </c>
      <c r="E55" s="92">
        <v>6</v>
      </c>
      <c r="F55" s="151"/>
      <c r="G55" s="93">
        <f t="shared" si="2"/>
        <v>0</v>
      </c>
      <c r="H55" s="183"/>
      <c r="I55" s="94"/>
      <c r="J55" s="69" t="s">
        <v>7</v>
      </c>
      <c r="M55" s="2" t="s">
        <v>22</v>
      </c>
    </row>
    <row r="56" spans="1:13" ht="12.75">
      <c r="A56" s="89">
        <v>41</v>
      </c>
      <c r="B56" s="90">
        <v>210010321</v>
      </c>
      <c r="C56" s="91" t="s">
        <v>28</v>
      </c>
      <c r="D56" s="91" t="s">
        <v>2</v>
      </c>
      <c r="E56" s="92">
        <v>10</v>
      </c>
      <c r="F56" s="151"/>
      <c r="G56" s="93">
        <f t="shared" si="2"/>
        <v>0</v>
      </c>
      <c r="H56" s="183"/>
      <c r="I56" s="94"/>
      <c r="J56" s="69" t="s">
        <v>7</v>
      </c>
      <c r="M56" s="2" t="s">
        <v>22</v>
      </c>
    </row>
    <row r="57" spans="1:13" ht="12.75">
      <c r="A57" s="89">
        <v>42</v>
      </c>
      <c r="B57" s="90">
        <v>210110041</v>
      </c>
      <c r="C57" s="91" t="s">
        <v>29</v>
      </c>
      <c r="D57" s="91" t="s">
        <v>2</v>
      </c>
      <c r="E57" s="92">
        <v>4</v>
      </c>
      <c r="F57" s="151"/>
      <c r="G57" s="93">
        <f t="shared" si="2"/>
        <v>0</v>
      </c>
      <c r="H57" s="183"/>
      <c r="I57" s="94"/>
      <c r="J57" s="69" t="s">
        <v>7</v>
      </c>
      <c r="M57" s="2" t="s">
        <v>22</v>
      </c>
    </row>
    <row r="58" spans="1:13" ht="12.75">
      <c r="A58" s="89">
        <v>43</v>
      </c>
      <c r="B58" s="90">
        <v>210110043</v>
      </c>
      <c r="C58" s="91" t="s">
        <v>30</v>
      </c>
      <c r="D58" s="91" t="s">
        <v>2</v>
      </c>
      <c r="E58" s="92">
        <v>1</v>
      </c>
      <c r="F58" s="151"/>
      <c r="G58" s="93">
        <f t="shared" si="2"/>
        <v>0</v>
      </c>
      <c r="H58" s="183"/>
      <c r="I58" s="94"/>
      <c r="J58" s="69" t="s">
        <v>7</v>
      </c>
      <c r="M58" s="2" t="s">
        <v>22</v>
      </c>
    </row>
    <row r="59" spans="1:13" ht="12.75">
      <c r="A59" s="89">
        <v>44</v>
      </c>
      <c r="B59" s="90">
        <v>210110045</v>
      </c>
      <c r="C59" s="91" t="s">
        <v>31</v>
      </c>
      <c r="D59" s="91" t="s">
        <v>2</v>
      </c>
      <c r="E59" s="92">
        <v>2</v>
      </c>
      <c r="F59" s="151"/>
      <c r="G59" s="93">
        <f t="shared" si="2"/>
        <v>0</v>
      </c>
      <c r="H59" s="183"/>
      <c r="I59" s="94"/>
      <c r="J59" s="69" t="s">
        <v>7</v>
      </c>
      <c r="M59" s="2" t="s">
        <v>22</v>
      </c>
    </row>
    <row r="60" spans="1:13" ht="12.75">
      <c r="A60" s="89">
        <v>45</v>
      </c>
      <c r="B60" s="90">
        <v>210111012</v>
      </c>
      <c r="C60" s="91" t="s">
        <v>32</v>
      </c>
      <c r="D60" s="91" t="s">
        <v>2</v>
      </c>
      <c r="E60" s="92">
        <v>30</v>
      </c>
      <c r="F60" s="151"/>
      <c r="G60" s="93">
        <f t="shared" si="2"/>
        <v>0</v>
      </c>
      <c r="H60" s="183"/>
      <c r="I60" s="94"/>
      <c r="J60" s="69" t="s">
        <v>7</v>
      </c>
      <c r="M60" s="2" t="s">
        <v>22</v>
      </c>
    </row>
    <row r="61" spans="1:13" ht="12.75">
      <c r="A61" s="89">
        <v>46</v>
      </c>
      <c r="B61" s="90">
        <v>210111012</v>
      </c>
      <c r="C61" s="91" t="s">
        <v>32</v>
      </c>
      <c r="D61" s="91" t="s">
        <v>2</v>
      </c>
      <c r="E61" s="92">
        <v>2</v>
      </c>
      <c r="F61" s="151"/>
      <c r="G61" s="93">
        <f t="shared" si="2"/>
        <v>0</v>
      </c>
      <c r="H61" s="183"/>
      <c r="I61" s="94"/>
      <c r="J61" s="69" t="s">
        <v>7</v>
      </c>
      <c r="M61" s="2" t="s">
        <v>22</v>
      </c>
    </row>
    <row r="62" spans="1:13" ht="12.75">
      <c r="A62" s="89">
        <v>47</v>
      </c>
      <c r="B62" s="90">
        <v>210010003</v>
      </c>
      <c r="C62" s="91" t="s">
        <v>33</v>
      </c>
      <c r="D62" s="91" t="s">
        <v>10</v>
      </c>
      <c r="E62" s="92">
        <v>20</v>
      </c>
      <c r="F62" s="151"/>
      <c r="G62" s="93">
        <f t="shared" si="2"/>
        <v>0</v>
      </c>
      <c r="H62" s="183"/>
      <c r="I62" s="94"/>
      <c r="J62" s="69" t="s">
        <v>7</v>
      </c>
      <c r="M62" s="2" t="s">
        <v>22</v>
      </c>
    </row>
    <row r="63" spans="1:13" ht="12.75">
      <c r="A63" s="89">
        <v>48</v>
      </c>
      <c r="B63" s="90">
        <v>210201022</v>
      </c>
      <c r="C63" s="91" t="s">
        <v>34</v>
      </c>
      <c r="D63" s="91" t="s">
        <v>2</v>
      </c>
      <c r="E63" s="92">
        <v>9</v>
      </c>
      <c r="F63" s="151"/>
      <c r="G63" s="93">
        <f t="shared" si="2"/>
        <v>0</v>
      </c>
      <c r="H63" s="183"/>
      <c r="I63" s="94"/>
      <c r="J63" s="69" t="s">
        <v>7</v>
      </c>
      <c r="M63" s="2" t="s">
        <v>22</v>
      </c>
    </row>
    <row r="64" spans="1:13" ht="12.75">
      <c r="A64" s="89">
        <v>49</v>
      </c>
      <c r="B64" s="90">
        <v>210200032</v>
      </c>
      <c r="C64" s="91" t="s">
        <v>35</v>
      </c>
      <c r="D64" s="91" t="s">
        <v>2</v>
      </c>
      <c r="E64" s="92">
        <v>2</v>
      </c>
      <c r="F64" s="151"/>
      <c r="G64" s="93">
        <f t="shared" si="2"/>
        <v>0</v>
      </c>
      <c r="H64" s="183"/>
      <c r="I64" s="94"/>
      <c r="J64" s="69" t="s">
        <v>7</v>
      </c>
      <c r="M64" s="2" t="s">
        <v>22</v>
      </c>
    </row>
    <row r="65" spans="1:13" ht="12.75">
      <c r="A65" s="89">
        <v>50</v>
      </c>
      <c r="B65" s="90">
        <v>210111311</v>
      </c>
      <c r="C65" s="91" t="s">
        <v>36</v>
      </c>
      <c r="D65" s="91" t="s">
        <v>2</v>
      </c>
      <c r="E65" s="92">
        <v>1</v>
      </c>
      <c r="F65" s="151"/>
      <c r="G65" s="93">
        <f t="shared" si="2"/>
        <v>0</v>
      </c>
      <c r="H65" s="183"/>
      <c r="I65" s="94"/>
      <c r="J65" s="69" t="s">
        <v>7</v>
      </c>
      <c r="M65" s="2" t="s">
        <v>22</v>
      </c>
    </row>
    <row r="66" spans="1:13" ht="12.75">
      <c r="A66" s="89">
        <v>51</v>
      </c>
      <c r="B66" s="90">
        <v>210120451</v>
      </c>
      <c r="C66" s="91" t="s">
        <v>37</v>
      </c>
      <c r="D66" s="91" t="s">
        <v>2</v>
      </c>
      <c r="E66" s="92">
        <v>1</v>
      </c>
      <c r="F66" s="151"/>
      <c r="G66" s="93">
        <f t="shared" si="2"/>
        <v>0</v>
      </c>
      <c r="H66" s="183"/>
      <c r="I66" s="94"/>
      <c r="J66" s="69" t="s">
        <v>7</v>
      </c>
      <c r="M66" s="2" t="s">
        <v>22</v>
      </c>
    </row>
    <row r="67" spans="1:13" ht="12.75">
      <c r="A67" s="89">
        <v>52</v>
      </c>
      <c r="B67" s="90">
        <v>210160682</v>
      </c>
      <c r="C67" s="91" t="s">
        <v>38</v>
      </c>
      <c r="D67" s="91" t="s">
        <v>2</v>
      </c>
      <c r="E67" s="92">
        <v>1</v>
      </c>
      <c r="F67" s="151"/>
      <c r="G67" s="93">
        <f t="shared" si="2"/>
        <v>0</v>
      </c>
      <c r="H67" s="183"/>
      <c r="I67" s="94"/>
      <c r="J67" s="69" t="s">
        <v>7</v>
      </c>
      <c r="M67" s="2" t="s">
        <v>22</v>
      </c>
    </row>
    <row r="68" spans="1:13" ht="12.75">
      <c r="A68" s="89">
        <v>53</v>
      </c>
      <c r="B68" s="90">
        <v>210190003</v>
      </c>
      <c r="C68" s="91" t="s">
        <v>39</v>
      </c>
      <c r="D68" s="91" t="s">
        <v>2</v>
      </c>
      <c r="E68" s="92">
        <v>1</v>
      </c>
      <c r="F68" s="151"/>
      <c r="G68" s="93">
        <f t="shared" si="2"/>
        <v>0</v>
      </c>
      <c r="H68" s="183"/>
      <c r="I68" s="94"/>
      <c r="J68" s="69" t="s">
        <v>7</v>
      </c>
      <c r="M68" s="2" t="s">
        <v>22</v>
      </c>
    </row>
    <row r="69" spans="1:13" ht="13.5" thickBot="1">
      <c r="A69" s="95">
        <v>54</v>
      </c>
      <c r="B69" s="96">
        <v>210100101</v>
      </c>
      <c r="C69" s="97" t="s">
        <v>40</v>
      </c>
      <c r="D69" s="97" t="s">
        <v>2</v>
      </c>
      <c r="E69" s="98">
        <v>20</v>
      </c>
      <c r="F69" s="173"/>
      <c r="G69" s="99">
        <f t="shared" si="2"/>
        <v>0</v>
      </c>
      <c r="H69" s="184"/>
      <c r="I69" s="100"/>
      <c r="J69" s="70" t="s">
        <v>7</v>
      </c>
      <c r="K69" s="1" t="s">
        <v>4</v>
      </c>
      <c r="M69" s="2" t="s">
        <v>22</v>
      </c>
    </row>
    <row r="70" spans="1:17" s="7" customFormat="1" ht="12.75">
      <c r="A70" s="101"/>
      <c r="B70" s="102"/>
      <c r="C70" s="103" t="s">
        <v>73</v>
      </c>
      <c r="D70" s="103"/>
      <c r="E70" s="104"/>
      <c r="F70" s="171"/>
      <c r="G70" s="105">
        <f>SUM(G48:G69)</f>
        <v>0</v>
      </c>
      <c r="H70" s="185"/>
      <c r="I70" s="106">
        <f>SUM(I48:I69)</f>
        <v>0</v>
      </c>
      <c r="J70" s="16"/>
      <c r="M70" s="9" t="s">
        <v>22</v>
      </c>
      <c r="N70" s="64"/>
      <c r="O70" s="64"/>
      <c r="P70" s="64"/>
      <c r="Q70" s="64"/>
    </row>
    <row r="71" spans="1:17" s="8" customFormat="1" ht="19.5" customHeight="1">
      <c r="A71" s="107" t="s">
        <v>78</v>
      </c>
      <c r="B71" s="108"/>
      <c r="C71" s="109"/>
      <c r="D71" s="109"/>
      <c r="E71" s="110"/>
      <c r="F71" s="172"/>
      <c r="G71" s="111"/>
      <c r="H71" s="188"/>
      <c r="I71" s="113"/>
      <c r="J71" s="17"/>
      <c r="M71" s="14"/>
      <c r="N71" s="63"/>
      <c r="O71" s="63"/>
      <c r="P71" s="63"/>
      <c r="Q71" s="63"/>
    </row>
    <row r="72" spans="1:13" ht="12.75">
      <c r="A72" s="89">
        <v>55</v>
      </c>
      <c r="B72" s="90">
        <v>210990011</v>
      </c>
      <c r="C72" s="91" t="s">
        <v>42</v>
      </c>
      <c r="D72" s="91" t="s">
        <v>43</v>
      </c>
      <c r="E72" s="92">
        <v>20</v>
      </c>
      <c r="F72" s="151"/>
      <c r="G72" s="93">
        <f>E72*F72</f>
        <v>0</v>
      </c>
      <c r="H72" s="183"/>
      <c r="I72" s="94"/>
      <c r="J72" s="69" t="s">
        <v>7</v>
      </c>
      <c r="K72" s="1" t="s">
        <v>4</v>
      </c>
      <c r="M72" s="2" t="s">
        <v>41</v>
      </c>
    </row>
    <row r="73" spans="1:13" ht="13.5" thickBot="1">
      <c r="A73" s="95">
        <v>56</v>
      </c>
      <c r="B73" s="96">
        <v>210160682</v>
      </c>
      <c r="C73" s="97" t="s">
        <v>44</v>
      </c>
      <c r="D73" s="97" t="s">
        <v>2</v>
      </c>
      <c r="E73" s="98">
        <v>1</v>
      </c>
      <c r="F73" s="173"/>
      <c r="G73" s="99">
        <f>E73*F73</f>
        <v>0</v>
      </c>
      <c r="H73" s="184"/>
      <c r="I73" s="100"/>
      <c r="J73" s="70" t="s">
        <v>7</v>
      </c>
      <c r="K73" s="1" t="s">
        <v>4</v>
      </c>
      <c r="M73" s="2" t="s">
        <v>41</v>
      </c>
    </row>
    <row r="74" spans="1:17" s="7" customFormat="1" ht="12.75">
      <c r="A74" s="101"/>
      <c r="B74" s="102"/>
      <c r="C74" s="103" t="s">
        <v>73</v>
      </c>
      <c r="D74" s="103"/>
      <c r="E74" s="104"/>
      <c r="F74" s="171"/>
      <c r="G74" s="105">
        <f>SUM(G72:G73)</f>
        <v>0</v>
      </c>
      <c r="H74" s="185"/>
      <c r="I74" s="106">
        <f>SUM(I72:I73)</f>
        <v>0</v>
      </c>
      <c r="J74" s="16"/>
      <c r="M74" s="9" t="s">
        <v>41</v>
      </c>
      <c r="N74" s="64"/>
      <c r="O74" s="64"/>
      <c r="P74" s="64"/>
      <c r="Q74" s="64"/>
    </row>
    <row r="75" spans="1:17" s="8" customFormat="1" ht="19.5" customHeight="1">
      <c r="A75" s="107" t="s">
        <v>79</v>
      </c>
      <c r="B75" s="108"/>
      <c r="C75" s="109"/>
      <c r="D75" s="109"/>
      <c r="E75" s="110"/>
      <c r="F75" s="172"/>
      <c r="G75" s="111"/>
      <c r="H75" s="188"/>
      <c r="I75" s="113"/>
      <c r="J75" s="17"/>
      <c r="M75" s="14"/>
      <c r="N75" s="63"/>
      <c r="O75" s="63"/>
      <c r="P75" s="63"/>
      <c r="Q75" s="63"/>
    </row>
    <row r="76" spans="1:15" ht="12.75">
      <c r="A76" s="89">
        <v>57</v>
      </c>
      <c r="B76" s="90">
        <v>219002212</v>
      </c>
      <c r="C76" s="91" t="s">
        <v>46</v>
      </c>
      <c r="D76" s="91" t="s">
        <v>2</v>
      </c>
      <c r="E76" s="92">
        <v>51</v>
      </c>
      <c r="F76" s="151"/>
      <c r="G76" s="93">
        <f aca="true" t="shared" si="3" ref="G76:G81">E76*F76</f>
        <v>0</v>
      </c>
      <c r="H76" s="183"/>
      <c r="I76" s="94"/>
      <c r="J76" s="69" t="s">
        <v>7</v>
      </c>
      <c r="K76" s="1" t="s">
        <v>4</v>
      </c>
      <c r="M76" s="2" t="s">
        <v>45</v>
      </c>
      <c r="O76" s="66">
        <f aca="true" t="shared" si="4" ref="O76:O81">G76</f>
        <v>0</v>
      </c>
    </row>
    <row r="77" spans="1:15" ht="12.75">
      <c r="A77" s="89">
        <v>58</v>
      </c>
      <c r="B77" s="90">
        <v>219002213</v>
      </c>
      <c r="C77" s="91" t="s">
        <v>47</v>
      </c>
      <c r="D77" s="91" t="s">
        <v>2</v>
      </c>
      <c r="E77" s="92">
        <v>6</v>
      </c>
      <c r="F77" s="151"/>
      <c r="G77" s="93">
        <f t="shared" si="3"/>
        <v>0</v>
      </c>
      <c r="H77" s="183"/>
      <c r="I77" s="94"/>
      <c r="J77" s="69" t="s">
        <v>7</v>
      </c>
      <c r="K77" s="1" t="s">
        <v>4</v>
      </c>
      <c r="M77" s="2" t="s">
        <v>45</v>
      </c>
      <c r="O77" s="66">
        <f t="shared" si="4"/>
        <v>0</v>
      </c>
    </row>
    <row r="78" spans="1:15" ht="12.75">
      <c r="A78" s="89">
        <v>59</v>
      </c>
      <c r="B78" s="90">
        <v>219002611</v>
      </c>
      <c r="C78" s="91" t="s">
        <v>48</v>
      </c>
      <c r="D78" s="91" t="s">
        <v>10</v>
      </c>
      <c r="E78" s="92">
        <v>35</v>
      </c>
      <c r="F78" s="151"/>
      <c r="G78" s="93">
        <f t="shared" si="3"/>
        <v>0</v>
      </c>
      <c r="H78" s="183"/>
      <c r="I78" s="94"/>
      <c r="J78" s="69" t="s">
        <v>7</v>
      </c>
      <c r="K78" s="1" t="s">
        <v>4</v>
      </c>
      <c r="M78" s="2" t="s">
        <v>45</v>
      </c>
      <c r="O78" s="66">
        <f t="shared" si="4"/>
        <v>0</v>
      </c>
    </row>
    <row r="79" spans="1:15" ht="12.75">
      <c r="A79" s="89">
        <v>60</v>
      </c>
      <c r="B79" s="90">
        <v>219002613</v>
      </c>
      <c r="C79" s="91" t="s">
        <v>49</v>
      </c>
      <c r="D79" s="91" t="s">
        <v>10</v>
      </c>
      <c r="E79" s="92">
        <v>20</v>
      </c>
      <c r="F79" s="151"/>
      <c r="G79" s="93">
        <f t="shared" si="3"/>
        <v>0</v>
      </c>
      <c r="H79" s="183"/>
      <c r="I79" s="94"/>
      <c r="J79" s="69" t="s">
        <v>7</v>
      </c>
      <c r="K79" s="1" t="s">
        <v>4</v>
      </c>
      <c r="M79" s="2" t="s">
        <v>45</v>
      </c>
      <c r="O79" s="66">
        <f t="shared" si="4"/>
        <v>0</v>
      </c>
    </row>
    <row r="80" spans="1:15" ht="12.75">
      <c r="A80" s="89">
        <v>61</v>
      </c>
      <c r="B80" s="90">
        <v>219001211</v>
      </c>
      <c r="C80" s="91" t="s">
        <v>50</v>
      </c>
      <c r="D80" s="91" t="s">
        <v>2</v>
      </c>
      <c r="E80" s="92">
        <v>3</v>
      </c>
      <c r="F80" s="151"/>
      <c r="G80" s="93">
        <f t="shared" si="3"/>
        <v>0</v>
      </c>
      <c r="H80" s="183"/>
      <c r="I80" s="94"/>
      <c r="J80" s="69" t="s">
        <v>7</v>
      </c>
      <c r="K80" s="1" t="s">
        <v>4</v>
      </c>
      <c r="M80" s="2" t="s">
        <v>45</v>
      </c>
      <c r="O80" s="66">
        <f t="shared" si="4"/>
        <v>0</v>
      </c>
    </row>
    <row r="81" spans="1:15" ht="13.5" thickBot="1">
      <c r="A81" s="95">
        <v>62</v>
      </c>
      <c r="B81" s="96">
        <v>219990012</v>
      </c>
      <c r="C81" s="97" t="s">
        <v>51</v>
      </c>
      <c r="D81" s="97" t="s">
        <v>43</v>
      </c>
      <c r="E81" s="98">
        <v>10</v>
      </c>
      <c r="F81" s="173"/>
      <c r="G81" s="99">
        <f t="shared" si="3"/>
        <v>0</v>
      </c>
      <c r="H81" s="184"/>
      <c r="I81" s="100"/>
      <c r="J81" s="70" t="s">
        <v>7</v>
      </c>
      <c r="K81" s="1" t="s">
        <v>4</v>
      </c>
      <c r="M81" s="2" t="s">
        <v>45</v>
      </c>
      <c r="O81" s="66">
        <f t="shared" si="4"/>
        <v>0</v>
      </c>
    </row>
    <row r="82" spans="1:17" s="7" customFormat="1" ht="13.5" thickBot="1">
      <c r="A82" s="114"/>
      <c r="B82" s="115"/>
      <c r="C82" s="116" t="s">
        <v>73</v>
      </c>
      <c r="D82" s="116"/>
      <c r="E82" s="117"/>
      <c r="F82" s="174"/>
      <c r="G82" s="118">
        <f>SUM(G76:G81)</f>
        <v>0</v>
      </c>
      <c r="H82" s="189"/>
      <c r="I82" s="119">
        <f>SUM(I76:I81)</f>
        <v>0</v>
      </c>
      <c r="J82" s="18"/>
      <c r="M82" s="7" t="s">
        <v>45</v>
      </c>
      <c r="N82" s="64">
        <f>SUM(N47:N81)</f>
        <v>0</v>
      </c>
      <c r="O82" s="64">
        <f>SUM(O8:O81)</f>
        <v>0</v>
      </c>
      <c r="P82" s="64"/>
      <c r="Q82" s="64"/>
    </row>
    <row r="83" spans="1:9" ht="13.5" thickBot="1">
      <c r="A83" s="120"/>
      <c r="B83" s="121"/>
      <c r="C83" s="122"/>
      <c r="D83" s="122"/>
      <c r="E83" s="123"/>
      <c r="F83" s="175"/>
      <c r="G83" s="124"/>
      <c r="H83" s="190"/>
      <c r="I83" s="125"/>
    </row>
    <row r="84" spans="1:10" ht="15.75">
      <c r="A84" s="126"/>
      <c r="B84" s="127" t="s">
        <v>133</v>
      </c>
      <c r="C84" s="128"/>
      <c r="D84" s="128"/>
      <c r="E84" s="129"/>
      <c r="F84" s="176"/>
      <c r="G84" s="130"/>
      <c r="H84" s="191"/>
      <c r="I84" s="131"/>
      <c r="J84" s="67"/>
    </row>
    <row r="85" spans="1:10" ht="12.75">
      <c r="A85" s="89">
        <v>1</v>
      </c>
      <c r="B85" s="90">
        <v>764114</v>
      </c>
      <c r="C85" s="91" t="s">
        <v>134</v>
      </c>
      <c r="D85" s="91" t="s">
        <v>2</v>
      </c>
      <c r="E85" s="92">
        <v>1</v>
      </c>
      <c r="F85" s="151"/>
      <c r="G85" s="93">
        <f aca="true" t="shared" si="5" ref="G85:G90">E85*F85</f>
        <v>0</v>
      </c>
      <c r="H85" s="183"/>
      <c r="I85" s="94"/>
      <c r="J85" s="72">
        <v>0</v>
      </c>
    </row>
    <row r="86" spans="1:10" ht="12.75">
      <c r="A86" s="89">
        <v>2</v>
      </c>
      <c r="B86" s="90">
        <v>415144</v>
      </c>
      <c r="C86" s="91" t="s">
        <v>135</v>
      </c>
      <c r="D86" s="91" t="s">
        <v>2</v>
      </c>
      <c r="E86" s="92">
        <v>1</v>
      </c>
      <c r="F86" s="151"/>
      <c r="G86" s="93">
        <f t="shared" si="5"/>
        <v>0</v>
      </c>
      <c r="H86" s="183"/>
      <c r="I86" s="94"/>
      <c r="J86" s="72">
        <v>0</v>
      </c>
    </row>
    <row r="87" spans="1:10" ht="12.75">
      <c r="A87" s="89">
        <v>3</v>
      </c>
      <c r="B87" s="90">
        <v>472315</v>
      </c>
      <c r="C87" s="91" t="s">
        <v>136</v>
      </c>
      <c r="D87" s="91" t="s">
        <v>2</v>
      </c>
      <c r="E87" s="92">
        <v>1</v>
      </c>
      <c r="F87" s="151"/>
      <c r="G87" s="93">
        <f t="shared" si="5"/>
        <v>0</v>
      </c>
      <c r="H87" s="183"/>
      <c r="I87" s="94"/>
      <c r="J87" s="72">
        <v>0</v>
      </c>
    </row>
    <row r="88" spans="1:10" ht="12.75">
      <c r="A88" s="89">
        <v>4</v>
      </c>
      <c r="B88" s="90">
        <v>434120</v>
      </c>
      <c r="C88" s="91" t="s">
        <v>137</v>
      </c>
      <c r="D88" s="91" t="s">
        <v>2</v>
      </c>
      <c r="E88" s="92">
        <v>1</v>
      </c>
      <c r="F88" s="151"/>
      <c r="G88" s="93">
        <f t="shared" si="5"/>
        <v>0</v>
      </c>
      <c r="H88" s="183"/>
      <c r="I88" s="94"/>
      <c r="J88" s="72">
        <v>0.1</v>
      </c>
    </row>
    <row r="89" spans="1:10" ht="12.75">
      <c r="A89" s="89">
        <v>5</v>
      </c>
      <c r="B89" s="90">
        <v>438102</v>
      </c>
      <c r="C89" s="91" t="s">
        <v>138</v>
      </c>
      <c r="D89" s="91" t="s">
        <v>2</v>
      </c>
      <c r="E89" s="92">
        <v>1</v>
      </c>
      <c r="F89" s="151"/>
      <c r="G89" s="93">
        <f t="shared" si="5"/>
        <v>0</v>
      </c>
      <c r="H89" s="183"/>
      <c r="I89" s="94"/>
      <c r="J89" s="72">
        <v>0.2</v>
      </c>
    </row>
    <row r="90" spans="1:10" ht="13.5" thickBot="1">
      <c r="A90" s="95">
        <v>6</v>
      </c>
      <c r="B90" s="96">
        <v>438104</v>
      </c>
      <c r="C90" s="97" t="s">
        <v>139</v>
      </c>
      <c r="D90" s="97" t="s">
        <v>2</v>
      </c>
      <c r="E90" s="98">
        <v>11</v>
      </c>
      <c r="F90" s="173"/>
      <c r="G90" s="99">
        <f t="shared" si="5"/>
        <v>0</v>
      </c>
      <c r="H90" s="184"/>
      <c r="I90" s="100"/>
      <c r="J90" s="73">
        <v>0.2</v>
      </c>
    </row>
    <row r="91" spans="1:10" ht="13.5" thickBot="1">
      <c r="A91" s="132"/>
      <c r="B91" s="133"/>
      <c r="C91" s="134" t="s">
        <v>73</v>
      </c>
      <c r="D91" s="134"/>
      <c r="E91" s="135"/>
      <c r="F91" s="177"/>
      <c r="G91" s="136">
        <f>SUM(G85:G90)</f>
        <v>0</v>
      </c>
      <c r="H91" s="192"/>
      <c r="I91" s="137">
        <f>SUM(I85:I90)</f>
        <v>0</v>
      </c>
      <c r="J91" s="15">
        <f>SUM(K85:K90)</f>
        <v>0</v>
      </c>
    </row>
    <row r="92" spans="1:9" ht="12.75">
      <c r="A92" s="140"/>
      <c r="B92" s="141"/>
      <c r="C92" s="141" t="s">
        <v>141</v>
      </c>
      <c r="D92" s="141" t="s">
        <v>43</v>
      </c>
      <c r="E92" s="142">
        <v>6.46</v>
      </c>
      <c r="F92" s="143"/>
      <c r="G92" s="144">
        <f>E92*F92</f>
        <v>0</v>
      </c>
      <c r="H92" s="193"/>
      <c r="I92" s="145"/>
    </row>
    <row r="93" spans="1:9" ht="12.75">
      <c r="A93" s="146"/>
      <c r="B93" s="147"/>
      <c r="C93" s="147" t="s">
        <v>142</v>
      </c>
      <c r="D93" s="147" t="s">
        <v>82</v>
      </c>
      <c r="E93" s="148">
        <v>3</v>
      </c>
      <c r="F93" s="149">
        <f>G91</f>
        <v>0</v>
      </c>
      <c r="G93" s="150">
        <f>E93*F93/100</f>
        <v>0</v>
      </c>
      <c r="H93" s="194"/>
      <c r="I93" s="74"/>
    </row>
    <row r="94" spans="1:9" ht="12.75">
      <c r="A94" s="146"/>
      <c r="B94" s="147"/>
      <c r="C94" s="147" t="s">
        <v>143</v>
      </c>
      <c r="D94" s="147" t="s">
        <v>144</v>
      </c>
      <c r="E94" s="148">
        <v>1</v>
      </c>
      <c r="F94" s="151"/>
      <c r="G94" s="150">
        <f>E94*F94</f>
        <v>0</v>
      </c>
      <c r="H94" s="194"/>
      <c r="I94" s="74"/>
    </row>
    <row r="95" spans="1:9" ht="12.75">
      <c r="A95" s="146"/>
      <c r="B95" s="147"/>
      <c r="C95" s="147" t="s">
        <v>145</v>
      </c>
      <c r="D95" s="147" t="s">
        <v>144</v>
      </c>
      <c r="E95" s="148">
        <v>1</v>
      </c>
      <c r="F95" s="151"/>
      <c r="G95" s="150">
        <f>E95*F95</f>
        <v>0</v>
      </c>
      <c r="H95" s="195"/>
      <c r="I95" s="152"/>
    </row>
    <row r="96" spans="1:9" ht="13.5" thickBot="1">
      <c r="A96" s="153"/>
      <c r="B96" s="154"/>
      <c r="C96" s="154" t="s">
        <v>146</v>
      </c>
      <c r="D96" s="154" t="s">
        <v>144</v>
      </c>
      <c r="E96" s="155">
        <v>1</v>
      </c>
      <c r="F96" s="156"/>
      <c r="G96" s="157">
        <f>E96*F96</f>
        <v>0</v>
      </c>
      <c r="H96" s="196"/>
      <c r="I96" s="158"/>
    </row>
    <row r="97" spans="1:9" ht="13.5" thickBot="1">
      <c r="A97" s="159"/>
      <c r="B97" s="160"/>
      <c r="C97" s="161" t="s">
        <v>147</v>
      </c>
      <c r="D97" s="161"/>
      <c r="E97" s="161"/>
      <c r="F97" s="162"/>
      <c r="G97" s="163">
        <f>SUM(G91:G96)</f>
        <v>0</v>
      </c>
      <c r="H97" s="197"/>
      <c r="I97" s="164"/>
    </row>
    <row r="98" spans="2:9" ht="12.75">
      <c r="B98" s="4"/>
      <c r="E98" s="3"/>
      <c r="F98" s="178"/>
      <c r="G98" s="5"/>
      <c r="H98" s="198"/>
      <c r="I98" s="6"/>
    </row>
    <row r="99" spans="1:9" ht="12.75">
      <c r="A99" s="1" t="s">
        <v>80</v>
      </c>
      <c r="B99" s="4"/>
      <c r="E99" s="3"/>
      <c r="F99" s="178"/>
      <c r="G99" s="5"/>
      <c r="H99" s="198"/>
      <c r="I99" s="6"/>
    </row>
    <row r="100" spans="1:9" ht="12.75">
      <c r="A100" s="1" t="s">
        <v>148</v>
      </c>
      <c r="B100" s="4"/>
      <c r="E100" s="3"/>
      <c r="F100" s="178"/>
      <c r="G100" s="5"/>
      <c r="H100" s="198"/>
      <c r="I100" s="6"/>
    </row>
  </sheetData>
  <sheetProtection password="CBBB" sheet="1" objects="1" scenarios="1"/>
  <printOptions horizontalCentered="1"/>
  <pageMargins left="0.75" right="0.75" top="1" bottom="1" header="0.4921259845" footer="0.4921259845"/>
  <pageSetup fitToHeight="0" fitToWidth="1" orientation="portrait" paperSize="9" scale="82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2023-09-01T14:19:25Z</cp:lastPrinted>
  <dcterms:created xsi:type="dcterms:W3CDTF">2023-09-01T13:22:59Z</dcterms:created>
  <dcterms:modified xsi:type="dcterms:W3CDTF">2023-09-01T14:20:47Z</dcterms:modified>
  <cp:category/>
  <cp:version/>
  <cp:contentType/>
  <cp:contentStatus/>
</cp:coreProperties>
</file>