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720"/>
  </bookViews>
  <sheets>
    <sheet name="Stavba" sheetId="1" r:id="rId1"/>
    <sheet name="VzorPolozky" sheetId="10" state="hidden" r:id="rId2"/>
    <sheet name="01 2023014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2023014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2023014 Pol'!$A$1:$Y$252</definedName>
    <definedName name="_xlnm.Print_Area" localSheetId="0">Stavba!$A$1:$J$73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H40" i="1" s="1"/>
  <c r="I40" i="1" s="1"/>
  <c r="F40" i="1"/>
  <c r="G39" i="1"/>
  <c r="F39" i="1"/>
  <c r="G242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4" i="12"/>
  <c r="O14" i="12"/>
  <c r="G15" i="12"/>
  <c r="I15" i="12"/>
  <c r="I14" i="12" s="1"/>
  <c r="K15" i="12"/>
  <c r="M15" i="12"/>
  <c r="M14" i="12" s="1"/>
  <c r="O15" i="12"/>
  <c r="Q15" i="12"/>
  <c r="Q14" i="12" s="1"/>
  <c r="V15" i="12"/>
  <c r="V14" i="12" s="1"/>
  <c r="G17" i="12"/>
  <c r="I17" i="12"/>
  <c r="K17" i="12"/>
  <c r="K14" i="12" s="1"/>
  <c r="M17" i="12"/>
  <c r="O17" i="12"/>
  <c r="Q17" i="12"/>
  <c r="V17" i="12"/>
  <c r="G21" i="12"/>
  <c r="I21" i="12"/>
  <c r="K21" i="12"/>
  <c r="M21" i="12"/>
  <c r="O21" i="12"/>
  <c r="Q21" i="12"/>
  <c r="V21" i="12"/>
  <c r="G22" i="12"/>
  <c r="O22" i="12"/>
  <c r="G23" i="12"/>
  <c r="M23" i="12" s="1"/>
  <c r="M22" i="12" s="1"/>
  <c r="I23" i="12"/>
  <c r="I22" i="12" s="1"/>
  <c r="K23" i="12"/>
  <c r="K22" i="12" s="1"/>
  <c r="O23" i="12"/>
  <c r="Q23" i="12"/>
  <c r="Q22" i="12" s="1"/>
  <c r="V23" i="12"/>
  <c r="G28" i="12"/>
  <c r="M28" i="12" s="1"/>
  <c r="I28" i="12"/>
  <c r="K28" i="12"/>
  <c r="O28" i="12"/>
  <c r="Q28" i="12"/>
  <c r="V28" i="12"/>
  <c r="V22" i="12" s="1"/>
  <c r="G37" i="12"/>
  <c r="G36" i="12" s="1"/>
  <c r="I37" i="12"/>
  <c r="I36" i="12" s="1"/>
  <c r="K37" i="12"/>
  <c r="K36" i="12" s="1"/>
  <c r="O37" i="12"/>
  <c r="O36" i="12" s="1"/>
  <c r="Q37" i="12"/>
  <c r="Q36" i="12" s="1"/>
  <c r="V37" i="12"/>
  <c r="V36" i="12" s="1"/>
  <c r="G41" i="12"/>
  <c r="I41" i="12"/>
  <c r="Q41" i="12"/>
  <c r="G42" i="12"/>
  <c r="I42" i="12"/>
  <c r="K42" i="12"/>
  <c r="K41" i="12" s="1"/>
  <c r="M42" i="12"/>
  <c r="M41" i="12" s="1"/>
  <c r="O42" i="12"/>
  <c r="O41" i="12" s="1"/>
  <c r="Q42" i="12"/>
  <c r="V42" i="12"/>
  <c r="V41" i="12" s="1"/>
  <c r="G44" i="12"/>
  <c r="G43" i="12" s="1"/>
  <c r="I44" i="12"/>
  <c r="I43" i="12" s="1"/>
  <c r="K44" i="12"/>
  <c r="O44" i="12"/>
  <c r="O43" i="12" s="1"/>
  <c r="Q44" i="12"/>
  <c r="Q43" i="12" s="1"/>
  <c r="V44" i="12"/>
  <c r="V43" i="12" s="1"/>
  <c r="G46" i="12"/>
  <c r="M46" i="12" s="1"/>
  <c r="I46" i="12"/>
  <c r="K46" i="12"/>
  <c r="O46" i="12"/>
  <c r="Q46" i="12"/>
  <c r="V46" i="12"/>
  <c r="G49" i="12"/>
  <c r="I49" i="12"/>
  <c r="K49" i="12"/>
  <c r="K43" i="12" s="1"/>
  <c r="M49" i="12"/>
  <c r="O49" i="12"/>
  <c r="Q49" i="12"/>
  <c r="V49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G56" i="12"/>
  <c r="M56" i="12"/>
  <c r="O56" i="12"/>
  <c r="G57" i="12"/>
  <c r="I57" i="12"/>
  <c r="I56" i="12" s="1"/>
  <c r="K57" i="12"/>
  <c r="K56" i="12" s="1"/>
  <c r="M57" i="12"/>
  <c r="O57" i="12"/>
  <c r="Q57" i="12"/>
  <c r="Q56" i="12" s="1"/>
  <c r="V57" i="12"/>
  <c r="V56" i="12" s="1"/>
  <c r="G58" i="12"/>
  <c r="Q58" i="12"/>
  <c r="V58" i="12"/>
  <c r="G59" i="12"/>
  <c r="I59" i="12"/>
  <c r="I58" i="12" s="1"/>
  <c r="K59" i="12"/>
  <c r="M59" i="12"/>
  <c r="O59" i="12"/>
  <c r="O58" i="12" s="1"/>
  <c r="Q59" i="12"/>
  <c r="V59" i="12"/>
  <c r="G67" i="12"/>
  <c r="M67" i="12" s="1"/>
  <c r="I67" i="12"/>
  <c r="K67" i="12"/>
  <c r="K58" i="12" s="1"/>
  <c r="O67" i="12"/>
  <c r="Q67" i="12"/>
  <c r="V67" i="12"/>
  <c r="G69" i="12"/>
  <c r="I69" i="12"/>
  <c r="I68" i="12" s="1"/>
  <c r="K69" i="12"/>
  <c r="K68" i="12" s="1"/>
  <c r="M69" i="12"/>
  <c r="O69" i="12"/>
  <c r="O68" i="12" s="1"/>
  <c r="Q69" i="12"/>
  <c r="V69" i="12"/>
  <c r="V68" i="12" s="1"/>
  <c r="G70" i="12"/>
  <c r="I70" i="12"/>
  <c r="K70" i="12"/>
  <c r="M70" i="12"/>
  <c r="O70" i="12"/>
  <c r="Q70" i="12"/>
  <c r="Q68" i="12" s="1"/>
  <c r="V70" i="12"/>
  <c r="G72" i="12"/>
  <c r="G68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7" i="12"/>
  <c r="M77" i="12" s="1"/>
  <c r="I77" i="12"/>
  <c r="K77" i="12"/>
  <c r="O77" i="12"/>
  <c r="Q77" i="12"/>
  <c r="V77" i="12"/>
  <c r="G79" i="12"/>
  <c r="I79" i="12"/>
  <c r="K79" i="12"/>
  <c r="M79" i="12"/>
  <c r="O79" i="12"/>
  <c r="Q79" i="12"/>
  <c r="V79" i="12"/>
  <c r="G81" i="12"/>
  <c r="M81" i="12" s="1"/>
  <c r="I81" i="12"/>
  <c r="K81" i="12"/>
  <c r="O81" i="12"/>
  <c r="Q81" i="12"/>
  <c r="V81" i="12"/>
  <c r="G83" i="12"/>
  <c r="I83" i="12"/>
  <c r="I82" i="12" s="1"/>
  <c r="K83" i="12"/>
  <c r="K82" i="12" s="1"/>
  <c r="M83" i="12"/>
  <c r="O83" i="12"/>
  <c r="O82" i="12" s="1"/>
  <c r="Q83" i="12"/>
  <c r="V83" i="12"/>
  <c r="V82" i="12" s="1"/>
  <c r="G88" i="12"/>
  <c r="I88" i="12"/>
  <c r="K88" i="12"/>
  <c r="M88" i="12"/>
  <c r="O88" i="12"/>
  <c r="Q88" i="12"/>
  <c r="Q82" i="12" s="1"/>
  <c r="V88" i="12"/>
  <c r="G92" i="12"/>
  <c r="G82" i="12" s="1"/>
  <c r="I92" i="12"/>
  <c r="K92" i="12"/>
  <c r="O92" i="12"/>
  <c r="Q92" i="12"/>
  <c r="V92" i="12"/>
  <c r="G97" i="12"/>
  <c r="I97" i="12"/>
  <c r="K97" i="12"/>
  <c r="M97" i="12"/>
  <c r="O97" i="12"/>
  <c r="Q97" i="12"/>
  <c r="V97" i="12"/>
  <c r="G100" i="12"/>
  <c r="M100" i="12" s="1"/>
  <c r="I100" i="12"/>
  <c r="K100" i="12"/>
  <c r="O100" i="12"/>
  <c r="Q100" i="12"/>
  <c r="V100" i="12"/>
  <c r="G104" i="12"/>
  <c r="I104" i="12"/>
  <c r="K104" i="12"/>
  <c r="M104" i="12"/>
  <c r="O104" i="12"/>
  <c r="Q104" i="12"/>
  <c r="V104" i="12"/>
  <c r="G107" i="12"/>
  <c r="M107" i="12" s="1"/>
  <c r="I107" i="12"/>
  <c r="K107" i="12"/>
  <c r="O107" i="12"/>
  <c r="Q107" i="12"/>
  <c r="V107" i="12"/>
  <c r="G110" i="12"/>
  <c r="I110" i="12"/>
  <c r="K110" i="12"/>
  <c r="M110" i="12"/>
  <c r="O110" i="12"/>
  <c r="Q110" i="12"/>
  <c r="V110" i="12"/>
  <c r="G112" i="12"/>
  <c r="I112" i="12"/>
  <c r="K112" i="12"/>
  <c r="M112" i="12"/>
  <c r="O112" i="12"/>
  <c r="Q112" i="12"/>
  <c r="V112" i="12"/>
  <c r="G114" i="12"/>
  <c r="G113" i="12" s="1"/>
  <c r="I114" i="12"/>
  <c r="I113" i="12" s="1"/>
  <c r="K114" i="12"/>
  <c r="O114" i="12"/>
  <c r="O113" i="12" s="1"/>
  <c r="Q114" i="12"/>
  <c r="V114" i="12"/>
  <c r="V113" i="12" s="1"/>
  <c r="G115" i="12"/>
  <c r="I115" i="12"/>
  <c r="K115" i="12"/>
  <c r="M115" i="12"/>
  <c r="O115" i="12"/>
  <c r="Q115" i="12"/>
  <c r="V115" i="12"/>
  <c r="G116" i="12"/>
  <c r="M116" i="12" s="1"/>
  <c r="I116" i="12"/>
  <c r="K116" i="12"/>
  <c r="K113" i="12" s="1"/>
  <c r="O116" i="12"/>
  <c r="Q116" i="12"/>
  <c r="V116" i="12"/>
  <c r="G117" i="12"/>
  <c r="I117" i="12"/>
  <c r="K117" i="12"/>
  <c r="M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I119" i="12"/>
  <c r="K119" i="12"/>
  <c r="M119" i="12"/>
  <c r="O119" i="12"/>
  <c r="Q119" i="12"/>
  <c r="Q113" i="12" s="1"/>
  <c r="V119" i="12"/>
  <c r="G120" i="12"/>
  <c r="I120" i="12"/>
  <c r="K120" i="12"/>
  <c r="M120" i="12"/>
  <c r="O120" i="12"/>
  <c r="Q120" i="12"/>
  <c r="V120" i="12"/>
  <c r="G122" i="12"/>
  <c r="I122" i="12"/>
  <c r="K122" i="12"/>
  <c r="M122" i="12"/>
  <c r="O122" i="12"/>
  <c r="Q122" i="12"/>
  <c r="V122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I135" i="12"/>
  <c r="K135" i="12"/>
  <c r="M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I137" i="12"/>
  <c r="K137" i="12"/>
  <c r="M137" i="12"/>
  <c r="O137" i="12"/>
  <c r="Q137" i="12"/>
  <c r="V137" i="12"/>
  <c r="K138" i="12"/>
  <c r="O138" i="12"/>
  <c r="G139" i="12"/>
  <c r="G138" i="12" s="1"/>
  <c r="I139" i="12"/>
  <c r="I138" i="12" s="1"/>
  <c r="K139" i="12"/>
  <c r="M139" i="12"/>
  <c r="M138" i="12" s="1"/>
  <c r="O139" i="12"/>
  <c r="Q139" i="12"/>
  <c r="Q138" i="12" s="1"/>
  <c r="V139" i="12"/>
  <c r="V138" i="12" s="1"/>
  <c r="I140" i="12"/>
  <c r="O140" i="12"/>
  <c r="G141" i="12"/>
  <c r="G140" i="12" s="1"/>
  <c r="I141" i="12"/>
  <c r="K141" i="12"/>
  <c r="K140" i="12" s="1"/>
  <c r="M141" i="12"/>
  <c r="O141" i="12"/>
  <c r="Q141" i="12"/>
  <c r="Q140" i="12" s="1"/>
  <c r="V141" i="12"/>
  <c r="G143" i="12"/>
  <c r="M143" i="12" s="1"/>
  <c r="I143" i="12"/>
  <c r="K143" i="12"/>
  <c r="O143" i="12"/>
  <c r="Q143" i="12"/>
  <c r="V143" i="12"/>
  <c r="V140" i="12" s="1"/>
  <c r="G145" i="12"/>
  <c r="M145" i="12" s="1"/>
  <c r="I145" i="12"/>
  <c r="K145" i="12"/>
  <c r="K144" i="12" s="1"/>
  <c r="O145" i="12"/>
  <c r="Q145" i="12"/>
  <c r="Q144" i="12" s="1"/>
  <c r="V145" i="12"/>
  <c r="V144" i="12" s="1"/>
  <c r="G146" i="12"/>
  <c r="I146" i="12"/>
  <c r="I144" i="12" s="1"/>
  <c r="K146" i="12"/>
  <c r="M146" i="12"/>
  <c r="O146" i="12"/>
  <c r="Q146" i="12"/>
  <c r="V146" i="12"/>
  <c r="G147" i="12"/>
  <c r="M147" i="12" s="1"/>
  <c r="I147" i="12"/>
  <c r="K147" i="12"/>
  <c r="O147" i="12"/>
  <c r="O144" i="12" s="1"/>
  <c r="Q147" i="12"/>
  <c r="V147" i="12"/>
  <c r="G148" i="12"/>
  <c r="I148" i="12"/>
  <c r="K148" i="12"/>
  <c r="M148" i="12"/>
  <c r="O148" i="12"/>
  <c r="Q148" i="12"/>
  <c r="V148" i="12"/>
  <c r="O149" i="12"/>
  <c r="G150" i="12"/>
  <c r="I150" i="12"/>
  <c r="K150" i="12"/>
  <c r="K149" i="12" s="1"/>
  <c r="M150" i="12"/>
  <c r="O150" i="12"/>
  <c r="Q150" i="12"/>
  <c r="Q149" i="12" s="1"/>
  <c r="V150" i="12"/>
  <c r="G151" i="12"/>
  <c r="G149" i="12" s="1"/>
  <c r="I151" i="12"/>
  <c r="K151" i="12"/>
  <c r="O151" i="12"/>
  <c r="Q151" i="12"/>
  <c r="V151" i="12"/>
  <c r="V149" i="12" s="1"/>
  <c r="G152" i="12"/>
  <c r="I152" i="12"/>
  <c r="I149" i="12" s="1"/>
  <c r="K152" i="12"/>
  <c r="M152" i="12"/>
  <c r="O152" i="12"/>
  <c r="Q152" i="12"/>
  <c r="V152" i="12"/>
  <c r="G153" i="12"/>
  <c r="M153" i="12" s="1"/>
  <c r="I153" i="12"/>
  <c r="K153" i="12"/>
  <c r="O153" i="12"/>
  <c r="Q153" i="12"/>
  <c r="V153" i="12"/>
  <c r="G155" i="12"/>
  <c r="G154" i="12" s="1"/>
  <c r="I155" i="12"/>
  <c r="K155" i="12"/>
  <c r="K154" i="12" s="1"/>
  <c r="O155" i="12"/>
  <c r="O154" i="12" s="1"/>
  <c r="Q155" i="12"/>
  <c r="V155" i="12"/>
  <c r="G157" i="12"/>
  <c r="I157" i="12"/>
  <c r="K157" i="12"/>
  <c r="M157" i="12"/>
  <c r="O157" i="12"/>
  <c r="Q157" i="12"/>
  <c r="Q154" i="12" s="1"/>
  <c r="V157" i="12"/>
  <c r="G158" i="12"/>
  <c r="M158" i="12" s="1"/>
  <c r="I158" i="12"/>
  <c r="K158" i="12"/>
  <c r="O158" i="12"/>
  <c r="Q158" i="12"/>
  <c r="V158" i="12"/>
  <c r="V154" i="12" s="1"/>
  <c r="G159" i="12"/>
  <c r="I159" i="12"/>
  <c r="K159" i="12"/>
  <c r="M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I161" i="12"/>
  <c r="I154" i="12" s="1"/>
  <c r="K161" i="12"/>
  <c r="M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G166" i="12"/>
  <c r="M166" i="12" s="1"/>
  <c r="M165" i="12" s="1"/>
  <c r="I166" i="12"/>
  <c r="I165" i="12" s="1"/>
  <c r="K166" i="12"/>
  <c r="K165" i="12" s="1"/>
  <c r="O166" i="12"/>
  <c r="O165" i="12" s="1"/>
  <c r="Q166" i="12"/>
  <c r="V166" i="12"/>
  <c r="V165" i="12" s="1"/>
  <c r="G168" i="12"/>
  <c r="I168" i="12"/>
  <c r="K168" i="12"/>
  <c r="M168" i="12"/>
  <c r="O168" i="12"/>
  <c r="Q168" i="12"/>
  <c r="Q165" i="12" s="1"/>
  <c r="V168" i="12"/>
  <c r="G170" i="12"/>
  <c r="V170" i="12"/>
  <c r="G171" i="12"/>
  <c r="M171" i="12" s="1"/>
  <c r="I171" i="12"/>
  <c r="I170" i="12" s="1"/>
  <c r="K171" i="12"/>
  <c r="K170" i="12" s="1"/>
  <c r="O171" i="12"/>
  <c r="O170" i="12" s="1"/>
  <c r="Q171" i="12"/>
  <c r="Q170" i="12" s="1"/>
  <c r="V171" i="12"/>
  <c r="G176" i="12"/>
  <c r="M176" i="12" s="1"/>
  <c r="I176" i="12"/>
  <c r="K176" i="12"/>
  <c r="O176" i="12"/>
  <c r="Q176" i="12"/>
  <c r="V176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G183" i="12"/>
  <c r="Q183" i="12"/>
  <c r="G184" i="12"/>
  <c r="M184" i="12" s="1"/>
  <c r="M183" i="12" s="1"/>
  <c r="I184" i="12"/>
  <c r="I183" i="12" s="1"/>
  <c r="K184" i="12"/>
  <c r="K183" i="12" s="1"/>
  <c r="O184" i="12"/>
  <c r="O183" i="12" s="1"/>
  <c r="Q184" i="12"/>
  <c r="V184" i="12"/>
  <c r="V183" i="12" s="1"/>
  <c r="G187" i="12"/>
  <c r="G186" i="12" s="1"/>
  <c r="I187" i="12"/>
  <c r="I186" i="12" s="1"/>
  <c r="K187" i="12"/>
  <c r="O187" i="12"/>
  <c r="O186" i="12" s="1"/>
  <c r="Q187" i="12"/>
  <c r="V187" i="12"/>
  <c r="V186" i="12" s="1"/>
  <c r="G194" i="12"/>
  <c r="M194" i="12" s="1"/>
  <c r="I194" i="12"/>
  <c r="K194" i="12"/>
  <c r="O194" i="12"/>
  <c r="Q194" i="12"/>
  <c r="V194" i="12"/>
  <c r="G196" i="12"/>
  <c r="M196" i="12" s="1"/>
  <c r="I196" i="12"/>
  <c r="K196" i="12"/>
  <c r="K186" i="12" s="1"/>
  <c r="O196" i="12"/>
  <c r="Q196" i="12"/>
  <c r="Q186" i="12" s="1"/>
  <c r="V196" i="12"/>
  <c r="G197" i="12"/>
  <c r="I197" i="12"/>
  <c r="V197" i="12"/>
  <c r="G198" i="12"/>
  <c r="M198" i="12" s="1"/>
  <c r="M197" i="12" s="1"/>
  <c r="I198" i="12"/>
  <c r="K198" i="12"/>
  <c r="K197" i="12" s="1"/>
  <c r="O198" i="12"/>
  <c r="O197" i="12" s="1"/>
  <c r="Q198" i="12"/>
  <c r="Q197" i="12" s="1"/>
  <c r="V198" i="12"/>
  <c r="G201" i="12"/>
  <c r="Q201" i="12"/>
  <c r="G202" i="12"/>
  <c r="I202" i="12"/>
  <c r="I201" i="12" s="1"/>
  <c r="K202" i="12"/>
  <c r="M202" i="12"/>
  <c r="O202" i="12"/>
  <c r="O201" i="12" s="1"/>
  <c r="Q202" i="12"/>
  <c r="V202" i="12"/>
  <c r="V201" i="12" s="1"/>
  <c r="G207" i="12"/>
  <c r="M207" i="12" s="1"/>
  <c r="M201" i="12" s="1"/>
  <c r="I207" i="12"/>
  <c r="K207" i="12"/>
  <c r="K201" i="12" s="1"/>
  <c r="O207" i="12"/>
  <c r="Q207" i="12"/>
  <c r="V207" i="12"/>
  <c r="G216" i="12"/>
  <c r="G217" i="12"/>
  <c r="M217" i="12" s="1"/>
  <c r="I217" i="12"/>
  <c r="I216" i="12" s="1"/>
  <c r="K217" i="12"/>
  <c r="K216" i="12" s="1"/>
  <c r="O217" i="12"/>
  <c r="O216" i="12" s="1"/>
  <c r="Q217" i="12"/>
  <c r="V217" i="12"/>
  <c r="V216" i="12" s="1"/>
  <c r="G220" i="12"/>
  <c r="M220" i="12" s="1"/>
  <c r="I220" i="12"/>
  <c r="K220" i="12"/>
  <c r="O220" i="12"/>
  <c r="Q220" i="12"/>
  <c r="Q216" i="12" s="1"/>
  <c r="V220" i="12"/>
  <c r="G221" i="12"/>
  <c r="I221" i="12"/>
  <c r="K221" i="12"/>
  <c r="M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I224" i="12"/>
  <c r="K224" i="12"/>
  <c r="M224" i="12"/>
  <c r="O224" i="12"/>
  <c r="Q224" i="12"/>
  <c r="V224" i="12"/>
  <c r="G226" i="12"/>
  <c r="M226" i="12" s="1"/>
  <c r="I226" i="12"/>
  <c r="K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M228" i="12" s="1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I230" i="12"/>
  <c r="K230" i="12"/>
  <c r="M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I233" i="12"/>
  <c r="K233" i="12"/>
  <c r="M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G236" i="12"/>
  <c r="M236" i="12" s="1"/>
  <c r="M235" i="12" s="1"/>
  <c r="I236" i="12"/>
  <c r="I235" i="12" s="1"/>
  <c r="K236" i="12"/>
  <c r="K235" i="12" s="1"/>
  <c r="O236" i="12"/>
  <c r="O235" i="12" s="1"/>
  <c r="Q236" i="12"/>
  <c r="V236" i="12"/>
  <c r="V235" i="12" s="1"/>
  <c r="G237" i="12"/>
  <c r="M237" i="12" s="1"/>
  <c r="I237" i="12"/>
  <c r="K237" i="12"/>
  <c r="O237" i="12"/>
  <c r="Q237" i="12"/>
  <c r="Q235" i="12" s="1"/>
  <c r="V237" i="12"/>
  <c r="G238" i="12"/>
  <c r="I238" i="12"/>
  <c r="K238" i="12"/>
  <c r="M238" i="12"/>
  <c r="O238" i="12"/>
  <c r="Q238" i="12"/>
  <c r="V238" i="12"/>
  <c r="G239" i="12"/>
  <c r="M239" i="12" s="1"/>
  <c r="I239" i="12"/>
  <c r="K239" i="12"/>
  <c r="O239" i="12"/>
  <c r="Q239" i="12"/>
  <c r="V239" i="12"/>
  <c r="G240" i="12"/>
  <c r="M240" i="12" s="1"/>
  <c r="I240" i="12"/>
  <c r="K240" i="12"/>
  <c r="O240" i="12"/>
  <c r="Q240" i="12"/>
  <c r="V240" i="12"/>
  <c r="AE242" i="12"/>
  <c r="AF242" i="12"/>
  <c r="I20" i="1"/>
  <c r="I19" i="1"/>
  <c r="I18" i="1"/>
  <c r="I17" i="1"/>
  <c r="I16" i="1"/>
  <c r="F42" i="1"/>
  <c r="G23" i="1" s="1"/>
  <c r="G42" i="1"/>
  <c r="G25" i="1" s="1"/>
  <c r="A25" i="1" s="1"/>
  <c r="H41" i="1"/>
  <c r="I41" i="1" s="1"/>
  <c r="H39" i="1"/>
  <c r="I39" i="1" s="1"/>
  <c r="I42" i="1" s="1"/>
  <c r="J28" i="1"/>
  <c r="J26" i="1"/>
  <c r="G38" i="1"/>
  <c r="F38" i="1"/>
  <c r="J23" i="1"/>
  <c r="J24" i="1"/>
  <c r="J25" i="1"/>
  <c r="J27" i="1"/>
  <c r="E24" i="1"/>
  <c r="E26" i="1"/>
  <c r="I73" i="1" l="1"/>
  <c r="J72" i="1" s="1"/>
  <c r="G26" i="1"/>
  <c r="A26" i="1"/>
  <c r="A23" i="1"/>
  <c r="G28" i="1"/>
  <c r="M58" i="12"/>
  <c r="M144" i="12"/>
  <c r="M170" i="12"/>
  <c r="M140" i="12"/>
  <c r="M8" i="12"/>
  <c r="M216" i="12"/>
  <c r="M155" i="12"/>
  <c r="M154" i="12" s="1"/>
  <c r="G144" i="12"/>
  <c r="M37" i="12"/>
  <c r="M36" i="12" s="1"/>
  <c r="M187" i="12"/>
  <c r="M186" i="12" s="1"/>
  <c r="M151" i="12"/>
  <c r="M149" i="12" s="1"/>
  <c r="M114" i="12"/>
  <c r="M113" i="12" s="1"/>
  <c r="M92" i="12"/>
  <c r="M82" i="12" s="1"/>
  <c r="M72" i="12"/>
  <c r="M68" i="12" s="1"/>
  <c r="M44" i="12"/>
  <c r="M43" i="12" s="1"/>
  <c r="I21" i="1"/>
  <c r="J40" i="1"/>
  <c r="J41" i="1"/>
  <c r="J39" i="1"/>
  <c r="J42" i="1" s="1"/>
  <c r="H42" i="1"/>
  <c r="J55" i="1" l="1"/>
  <c r="J52" i="1"/>
  <c r="J71" i="1"/>
  <c r="J68" i="1"/>
  <c r="J63" i="1"/>
  <c r="J69" i="1"/>
  <c r="J56" i="1"/>
  <c r="J65" i="1"/>
  <c r="J70" i="1"/>
  <c r="J61" i="1"/>
  <c r="J64" i="1"/>
  <c r="J66" i="1"/>
  <c r="J57" i="1"/>
  <c r="J67" i="1"/>
  <c r="J53" i="1"/>
  <c r="J54" i="1"/>
  <c r="J50" i="1"/>
  <c r="J51" i="1"/>
  <c r="J60" i="1"/>
  <c r="J62" i="1"/>
  <c r="J59" i="1"/>
  <c r="J58" i="1"/>
  <c r="J49" i="1"/>
  <c r="A24" i="1"/>
  <c r="G24" i="1"/>
  <c r="A27" i="1" s="1"/>
  <c r="J73" i="1" l="1"/>
  <c r="A29" i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Michal Legner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<sst xmlns="http://schemas.openxmlformats.org/spreadsheetml/2006/main" count="1384" uniqueCount="434">
  <si>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</si>
  <si>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</si>
  <si>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</si>
  <si>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</si>
  <si>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</si>
  <si>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</si>
  <si>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</si>
  <si>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</si>
  <si>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</si>
  <si>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</si>
  <si>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</si>
  <si>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</si>
  <si>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</si>
  <si>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</si>
  <si>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</si>
  <si>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</si>
  <si>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</si>
  <si>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</si>
  <si>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</si>
  <si>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</si>
  <si>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</si>
  <si>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</si>
  <si>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</si>
  <si>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</si>
  <si>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</si>
  <si>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</si>
  <si>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</si>
  <si>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</si>
  <si>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</si>
  <si>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</si>
  <si>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</si>
  <si>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</si>
  <si>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</si>
  <si>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</si>
  <si>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</si>
  <si>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</si>
  <si>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</si>
  <si>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</si>
  <si>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</si>
  <si>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</si>
  <si>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</si>
  <si>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2023014</t>
  </si>
  <si>
    <t>Česká Kamenice</t>
  </si>
  <si>
    <t>01</t>
  </si>
  <si>
    <t>Rekonstrukce koupelny</t>
  </si>
  <si>
    <t>Objekt:</t>
  </si>
  <si>
    <t>Rozpočet:</t>
  </si>
  <si>
    <t>Česká Kamenice, Pražská 656, byt č. 9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</si>
  <si>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</si>
  <si>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</si>
  <si>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</si>
  <si>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</si>
  <si>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</si>
  <si>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</si>
  <si>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</si>
  <si>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</si>
  <si>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</si>
  <si>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</si>
  <si>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</si>
  <si>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</si>
  <si>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</si>
  <si>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</si>
  <si>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</si>
  <si>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</si>
  <si>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</si>
  <si>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</si>
  <si>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</si>
  <si>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</si>
  <si>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</si>
  <si>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</si>
  <si>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</si>
  <si>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</si>
  <si>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</si>
  <si>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</si>
  <si>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</si>
  <si>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</si>
  <si>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</si>
  <si>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</si>
  <si>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</si>
  <si>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</si>
  <si>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</si>
  <si>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</si>
  <si>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</si>
  <si>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</si>
  <si>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</si>
  <si>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</si>
  <si>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</si>
  <si>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</si>
  <si>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</si>
  <si>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</si>
  <si>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</si>
  <si>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</si>
  <si>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</si>
  <si>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</si>
  <si>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</si>
  <si>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</si>
  <si>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</si>
  <si>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</si>
  <si>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</si>
  <si>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</si>
  <si>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</si>
  <si>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</si>
  <si>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</si>
  <si>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</si>
  <si>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</si>
  <si>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</si>
  <si>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</si>
  <si>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</si>
  <si>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</si>
  <si>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</si>
  <si>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</si>
  <si>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</si>
  <si>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</si>
  <si>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</si>
  <si>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</si>
  <si>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</si>
  <si>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</si>
  <si>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</si>
  <si>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</si>
  <si>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</si>
  <si>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</si>
  <si>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</si>
  <si>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</si>
  <si>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</si>
  <si>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</si>
  <si>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</si>
  <si>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</si>
  <si>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</si>
  <si>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</si>
  <si>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</si>
  <si>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</si>
  <si>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</si>
  <si>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317147300R00</t>
  </si>
  <si>
    <t>Překlad nenosný z pórobetonu 100 x 250 x 1000 mm</t>
  </si>
  <si>
    <t>kus</t>
  </si>
  <si>
    <t>RTS 23/ II</t>
  </si>
  <si>
    <t>Práce</t>
  </si>
  <si>
    <t>Běžná</t>
  </si>
  <si>
    <t>POL1_</t>
  </si>
  <si>
    <t>340271510R00</t>
  </si>
  <si>
    <t>Zazdívka otvorů pl.do 1 m2, pórobet.tvár.,tl.10 cm</t>
  </si>
  <si>
    <t>m3</t>
  </si>
  <si>
    <t>0,4*2*0,1</t>
  </si>
  <si>
    <t>VV</t>
  </si>
  <si>
    <t>342256253R00</t>
  </si>
  <si>
    <t>Příčka z tvárnic pórobetonových PORFIX tl. 100 mm</t>
  </si>
  <si>
    <t>m2</t>
  </si>
  <si>
    <t>(1,34+1,68+0,97+1,34)*2,78</t>
  </si>
  <si>
    <t>342263420R00</t>
  </si>
  <si>
    <t>Osazení revizních dvířek do SDK příček, do 0,50 m2</t>
  </si>
  <si>
    <t>Včetně vytvoření otvoru a osazení rámu s dvířky a prošroubování.</t>
  </si>
  <si>
    <t>POP</t>
  </si>
  <si>
    <t>342266111RU9</t>
  </si>
  <si>
    <t>Obklad stěn sádrokartonem na ocelovou konstrukci desky standard impreg. tl. 12,5 mm, bez izolace</t>
  </si>
  <si>
    <t xml:space="preserve">WC : </t>
  </si>
  <si>
    <t>0,87*2,78</t>
  </si>
  <si>
    <t>-0,6*0,6</t>
  </si>
  <si>
    <t>553476604R</t>
  </si>
  <si>
    <t>Dvířka revizní do SDK 600x600 mm</t>
  </si>
  <si>
    <t>SPCM</t>
  </si>
  <si>
    <t>Specifikace</t>
  </si>
  <si>
    <t>POL3_</t>
  </si>
  <si>
    <t>612471413R00</t>
  </si>
  <si>
    <t>Úprava vnitřních stěn aktivovaným štukem s přísad.</t>
  </si>
  <si>
    <t xml:space="preserve">koupelna : </t>
  </si>
  <si>
    <t>(1,58+1,34)*2*0,78</t>
  </si>
  <si>
    <t>(0,87+1)*2*0,78</t>
  </si>
  <si>
    <t>612481211RT2</t>
  </si>
  <si>
    <t>Montáž výztužné sítě(perlinky)do stěrky-vnit.stěny včetně výztužné sítě a stěrkového tmelu</t>
  </si>
  <si>
    <t>(1,58+1,34)*2*2,78</t>
  </si>
  <si>
    <t>-0,6*2</t>
  </si>
  <si>
    <t>(0,87+1)*2*2,78</t>
  </si>
  <si>
    <t>632451031R00</t>
  </si>
  <si>
    <t>Vyrovnávací potěr MC 15, v ploše, tl. 20 mm</t>
  </si>
  <si>
    <t xml:space="preserve">strop : </t>
  </si>
  <si>
    <t>1,58*1,34</t>
  </si>
  <si>
    <t>0,87*1</t>
  </si>
  <si>
    <t>941955001R00</t>
  </si>
  <si>
    <t>Lešení lehké pomocné, výška podlahy do 1,2 m</t>
  </si>
  <si>
    <t>968072455R00</t>
  </si>
  <si>
    <t>Vybourání kovových dveřních zárubní pl. do 2 m2</t>
  </si>
  <si>
    <t>0,6*2</t>
  </si>
  <si>
    <t>971033521R00</t>
  </si>
  <si>
    <t>Vybourání otv. zeď cihel. pl.1 m2, tl.10 cm, MVC</t>
  </si>
  <si>
    <t>Včetně pomocného lešení o výšce podlahy do 1900 mm a pro zatížení do 1,5 kPa  (150 kg/m2).</t>
  </si>
  <si>
    <t>0,4*2</t>
  </si>
  <si>
    <t>974031664R00</t>
  </si>
  <si>
    <t>Vysekání rýh zeď cihelná vtah. nosníků 15 x 15 cm</t>
  </si>
  <si>
    <t>m</t>
  </si>
  <si>
    <t>978059511R00</t>
  </si>
  <si>
    <t>Odsekání vnitřních obkladů stěn do 1 m2</t>
  </si>
  <si>
    <t>0,4*1,5</t>
  </si>
  <si>
    <t>21</t>
  </si>
  <si>
    <t>Demontáž rozvodů elektro, vč. odpojení</t>
  </si>
  <si>
    <t>soubor</t>
  </si>
  <si>
    <t>Vlastní</t>
  </si>
  <si>
    <t>Indiv</t>
  </si>
  <si>
    <t>Demontáž rozvodů kanalizace</t>
  </si>
  <si>
    <t>Demontáž rozvodů vody</t>
  </si>
  <si>
    <t>Demontáž rozvodů VZT</t>
  </si>
  <si>
    <t>999281145R00</t>
  </si>
  <si>
    <t>Přesun hmot pro opravy a údržbu do v. 6 m, nošením</t>
  </si>
  <si>
    <t>t</t>
  </si>
  <si>
    <t>Přesun hmot</t>
  </si>
  <si>
    <t>POL7_</t>
  </si>
  <si>
    <t>711212002R00</t>
  </si>
  <si>
    <t>Stěrka hydroizolační, vč. dodávky HI hmoty</t>
  </si>
  <si>
    <t>dvouvrstvá</t>
  </si>
  <si>
    <t>(1,58+1,34)*2*0,3</t>
  </si>
  <si>
    <t>(0,87+1)*2*0,3</t>
  </si>
  <si>
    <t>998711101R00</t>
  </si>
  <si>
    <t>Přesun hmot pro izolace proti vodě, výšky do 6 m</t>
  </si>
  <si>
    <t>721171219R00</t>
  </si>
  <si>
    <t>Trubka pro připojení WC, D 110 mm</t>
  </si>
  <si>
    <t>721176103R00</t>
  </si>
  <si>
    <t>Potrubí HT připojovací, D 50 x 1,8 mm</t>
  </si>
  <si>
    <t>Potrubí včetně tvarovek. Bez zednických výpomocí.</t>
  </si>
  <si>
    <t>721176104R00</t>
  </si>
  <si>
    <t>Potrubí HT připojovací, D 75 x 1,9 mm</t>
  </si>
  <si>
    <t>721194104R00</t>
  </si>
  <si>
    <t>Vyvedení odpadních výpustek, D 40 x 1,8 mm</t>
  </si>
  <si>
    <t>UM : 1</t>
  </si>
  <si>
    <t>pračka : 1</t>
  </si>
  <si>
    <t>721194105R00</t>
  </si>
  <si>
    <t>Vyvedení odpadních výpustek, D 50 x 1,8 mm</t>
  </si>
  <si>
    <t>sprcha : 1</t>
  </si>
  <si>
    <t>721194109R00</t>
  </si>
  <si>
    <t>Vyvedení odpadních výpustek, D 110 x 2,3 mm</t>
  </si>
  <si>
    <t>WC : 1</t>
  </si>
  <si>
    <t>998721101R00</t>
  </si>
  <si>
    <t>Přesun hmot pro vnitřní kanalizaci, výšky do 6 m</t>
  </si>
  <si>
    <t>722172311R00</t>
  </si>
  <si>
    <t>Potrubí plastové PP-R, včetně zednických výpomocí, D 20 x 2,8 mm, PN 16</t>
  </si>
  <si>
    <t>Potrubí včetně tvarovek a zednických výpomocí.</t>
  </si>
  <si>
    <t>Včetně pomocného lešení o výšce podlahy do 1900 mm a pro zatížení do 1,5 kPa.</t>
  </si>
  <si>
    <t>teplá : 4</t>
  </si>
  <si>
    <t>studená : 6</t>
  </si>
  <si>
    <t>722181212RZ6</t>
  </si>
  <si>
    <t>Izolace návleková MIRELON PRO tl. stěny 9 mm vnitřní průměr 20 mm</t>
  </si>
  <si>
    <t>V položce je kalkulována dodávka izolační trubice, spon a lepicí pásky.</t>
  </si>
  <si>
    <t>722220111R00</t>
  </si>
  <si>
    <t>Nástěnka K 247, pro výtokový ventil G 1/2"</t>
  </si>
  <si>
    <t>Včetněi vyvedení a upevnění výpustek.</t>
  </si>
  <si>
    <t>UM : 2</t>
  </si>
  <si>
    <t>722220121R00</t>
  </si>
  <si>
    <t>Nástěnka K 247, pro baterii G 1/2"</t>
  </si>
  <si>
    <t>pár</t>
  </si>
  <si>
    <t>722229101R00</t>
  </si>
  <si>
    <t>Montáž vodovodních armatur,1závit, G 1/2"</t>
  </si>
  <si>
    <t>722237131R00</t>
  </si>
  <si>
    <t>Kohout vodovodní, kulový s vypouštěním, DN 15 mm</t>
  </si>
  <si>
    <t>teplá : 1</t>
  </si>
  <si>
    <t>studená : 1</t>
  </si>
  <si>
    <t>55141100R</t>
  </si>
  <si>
    <t xml:space="preserve">Ventil rohový 1/2" x 3/8" </t>
  </si>
  <si>
    <t>55141106R</t>
  </si>
  <si>
    <t>Ventil rohový pračkový 1/2" x 3/4" se zpětnou klapkou</t>
  </si>
  <si>
    <t>998722101R00</t>
  </si>
  <si>
    <t>Přesun hmot pro vnitřní vodovod, výšky do 6 m</t>
  </si>
  <si>
    <t>725110814R00</t>
  </si>
  <si>
    <t>Demontáž klozetů kombinovaných</t>
  </si>
  <si>
    <t>725119305R00</t>
  </si>
  <si>
    <t>Montáž klozetových mís kombinovaných</t>
  </si>
  <si>
    <t>725210821R00</t>
  </si>
  <si>
    <t>Demontáž umyvadel bez výtokových armatur</t>
  </si>
  <si>
    <t>725219401R00</t>
  </si>
  <si>
    <t>Montáž umyvadel na šrouby</t>
  </si>
  <si>
    <t xml:space="preserve">ks    </t>
  </si>
  <si>
    <t>725220841R00</t>
  </si>
  <si>
    <t>Demontáž ocelové vany</t>
  </si>
  <si>
    <t>725249103R00</t>
  </si>
  <si>
    <t>Montáž sprchových koutů</t>
  </si>
  <si>
    <t>725810811R00</t>
  </si>
  <si>
    <t>Demontáž ventilu výtokového nástěnného</t>
  </si>
  <si>
    <t>725820801R00</t>
  </si>
  <si>
    <t>Demontáž baterie nástěnné do G 3/4"</t>
  </si>
  <si>
    <t>vana : 1</t>
  </si>
  <si>
    <t>umyvadlo : 1</t>
  </si>
  <si>
    <t>dřez : 1</t>
  </si>
  <si>
    <t>725829301R00</t>
  </si>
  <si>
    <t>Montáž baterie umyv.a dřezové stojánkové</t>
  </si>
  <si>
    <t>725849200R00</t>
  </si>
  <si>
    <t>Montáž baterií sprchových, nastavitelná výška</t>
  </si>
  <si>
    <t>725860188R00</t>
  </si>
  <si>
    <t>Sifon pračkový, D 40/50 mm</t>
  </si>
  <si>
    <t>725860213R00</t>
  </si>
  <si>
    <t>Sifon umyvadlový, D 40 mm</t>
  </si>
  <si>
    <t>725860221R00</t>
  </si>
  <si>
    <t>Sifon sprchový PP/PE HL514, D 40/50 mm</t>
  </si>
  <si>
    <t>55144134R</t>
  </si>
  <si>
    <t>Baterie umyvadlová</t>
  </si>
  <si>
    <t>55144212R</t>
  </si>
  <si>
    <t xml:space="preserve">Baterie sprchová </t>
  </si>
  <si>
    <t>55161675R</t>
  </si>
  <si>
    <t>WC sedátko, antibakteriální, bílé</t>
  </si>
  <si>
    <t>55428024R</t>
  </si>
  <si>
    <t xml:space="preserve">Kout sprchov s roh vstupem </t>
  </si>
  <si>
    <t>64217427R</t>
  </si>
  <si>
    <t>Umyvadlo s otvorem pro baterii 550 x 450 mm</t>
  </si>
  <si>
    <t>642328603R</t>
  </si>
  <si>
    <t>Klozet kombi vodorovný odpad, spodní napouštění, bílý</t>
  </si>
  <si>
    <t>998725101R00</t>
  </si>
  <si>
    <t>Přesun hmot pro zařizovací předměty, výšky do 6 m</t>
  </si>
  <si>
    <t>728.01</t>
  </si>
  <si>
    <t>Dodávka a montáž - 2x ventilátor s doběhem (WC, koupelna), potrubí 3 m napojení na stávající potrubí</t>
  </si>
  <si>
    <t>733163102R00</t>
  </si>
  <si>
    <t>Potrubí z měděných trubek vytápění D 15 x 1,0 mm</t>
  </si>
  <si>
    <t>998733101R00</t>
  </si>
  <si>
    <t>Přesun hmot pro rozvody potrubí, výšky do 6 m</t>
  </si>
  <si>
    <t>734223112RT2</t>
  </si>
  <si>
    <t xml:space="preserve">Ventil termostatický, rohový, DN 15 s termostatickou hlavicí </t>
  </si>
  <si>
    <t>734263112R00</t>
  </si>
  <si>
    <t>Šroubení regulační, rohové, DN 15</t>
  </si>
  <si>
    <t>734263322R00</t>
  </si>
  <si>
    <t>Šroubení rohové, DN 15</t>
  </si>
  <si>
    <t>998734101R00</t>
  </si>
  <si>
    <t>Přesun hmot pro armatury, výšky do 6 m</t>
  </si>
  <si>
    <t>735179110R00</t>
  </si>
  <si>
    <t>Montáž otopných těles koupelnových (žebříků)</t>
  </si>
  <si>
    <t>484518211R</t>
  </si>
  <si>
    <t>Těleso otopné trubkové výška 1500 mm, délka 600 mm</t>
  </si>
  <si>
    <t>54152725R</t>
  </si>
  <si>
    <t>Tyč topná s regulátorem - tyč topná s integrovaným regulátorem teploty, bílá barva; výkon 700 W</t>
  </si>
  <si>
    <t>998735101R00</t>
  </si>
  <si>
    <t>Přesun hmot pro otopná tělesa, výšky do 6 m</t>
  </si>
  <si>
    <t>766411811R00</t>
  </si>
  <si>
    <t>Demontáž obložení stěn panely velikosti do 1,5 m2</t>
  </si>
  <si>
    <t>jádro : (0,06+0,64+0,6+0,49+0,06+0,85+1,18+1,18)*2,78</t>
  </si>
  <si>
    <t>766661112R00</t>
  </si>
  <si>
    <t>Montáž dveří do zárubně,otevíravých 1kř.do 0,8 m</t>
  </si>
  <si>
    <t>766670021R00</t>
  </si>
  <si>
    <t>Montáž kliky a štítku</t>
  </si>
  <si>
    <t>766695212R00</t>
  </si>
  <si>
    <t>Montáž prahů dveří jednokřídlových š. do 10 cm</t>
  </si>
  <si>
    <t>766812840R00</t>
  </si>
  <si>
    <t>Demontáž kuchyňských linek do 2,1 m</t>
  </si>
  <si>
    <t>54914624R</t>
  </si>
  <si>
    <t>Dveřní kování klíč Cr</t>
  </si>
  <si>
    <t>611601201R</t>
  </si>
  <si>
    <t>Dveře vnitřní CPL plné 1-křídlé 600 x 1970 mm</t>
  </si>
  <si>
    <t>61187114R</t>
  </si>
  <si>
    <t>Prah dubový dl. 600 mm, š. 80 mm, tl. 20 mm</t>
  </si>
  <si>
    <t>998766101R00</t>
  </si>
  <si>
    <t>Přesun hmot pro truhlářské konstr., výšky do 6 m</t>
  </si>
  <si>
    <t>767134802R00</t>
  </si>
  <si>
    <t>Demontáž oplechování stěn plechy šroubovanými</t>
  </si>
  <si>
    <t>šachta : (0,34+0,9)*2,78</t>
  </si>
  <si>
    <t>767996801R00</t>
  </si>
  <si>
    <t>Demontáž atypických ocelových konstr. do 50 kg</t>
  </si>
  <si>
    <t>kg</t>
  </si>
  <si>
    <t>jádro : 35</t>
  </si>
  <si>
    <t>771101210RT2</t>
  </si>
  <si>
    <t xml:space="preserve">Penetrace podkladu pod dlažby penetrační nátěr </t>
  </si>
  <si>
    <t>771575109R00</t>
  </si>
  <si>
    <t>Montáž podlah keram.,hladké, tmel</t>
  </si>
  <si>
    <t>59764210R</t>
  </si>
  <si>
    <t>Dlažba hladká protiskl. 300x300x9 mm</t>
  </si>
  <si>
    <t>998771101R00</t>
  </si>
  <si>
    <t>Přesun hmot pro podlahy z dlaždic, výšky do 6 m</t>
  </si>
  <si>
    <t>776511810R00</t>
  </si>
  <si>
    <t>Odstranění PVC a koberců lepených bez podložky</t>
  </si>
  <si>
    <t>2+1</t>
  </si>
  <si>
    <t>781415015R00</t>
  </si>
  <si>
    <t>Montáž obkladů stěn, porovin.,tmel, 20x20,30x15 cm</t>
  </si>
  <si>
    <t>(1,58+1,34)*2*2</t>
  </si>
  <si>
    <t>(0,87+1)*2*2</t>
  </si>
  <si>
    <t>597813601R</t>
  </si>
  <si>
    <t>Obkládačka</t>
  </si>
  <si>
    <t>16,76*1,1</t>
  </si>
  <si>
    <t>998781101R00</t>
  </si>
  <si>
    <t>Přesun hmot pro obklady keramické, výšky do 6 m</t>
  </si>
  <si>
    <t>783225600R00</t>
  </si>
  <si>
    <t>Nátěr syntetický kovových konstrukcí 2x email</t>
  </si>
  <si>
    <t>včetně pomocného lešení.</t>
  </si>
  <si>
    <t>zárubeň : 4,6*0,25*2</t>
  </si>
  <si>
    <t>784402801R00</t>
  </si>
  <si>
    <t>Odstranění malby oškrábáním v místnosti H do 3,8 m</t>
  </si>
  <si>
    <t>strop : 1,58*1,34</t>
  </si>
  <si>
    <t>stěny : (1,58+0,875+1)*2,78</t>
  </si>
  <si>
    <t>-0,6*2*2</t>
  </si>
  <si>
    <t>784195112R00</t>
  </si>
  <si>
    <t>Malba, bílá, bez penetrace, 2 x</t>
  </si>
  <si>
    <t xml:space="preserve">stěny : </t>
  </si>
  <si>
    <t>210010321RT1</t>
  </si>
  <si>
    <t>Krabice univerzální KU a odbočná KO se zapoj.,kruh vč.dodávky krabice KU 68-1901</t>
  </si>
  <si>
    <t>zásuvka : 3</t>
  </si>
  <si>
    <t>spínač : 2</t>
  </si>
  <si>
    <t>210010501R00</t>
  </si>
  <si>
    <t>Osazení lustrové svorky včetně zapojení do 2x4</t>
  </si>
  <si>
    <t>210100003R00</t>
  </si>
  <si>
    <t>Ukončení vodičů v rozvaděči + zapojení do 10 mm2</t>
  </si>
  <si>
    <t>210110041RT6</t>
  </si>
  <si>
    <t>Spínač zapuštěný jednopólový, řazení 1 vč. dodávky strojku, rámečku a krytu</t>
  </si>
  <si>
    <t>210111011RT6</t>
  </si>
  <si>
    <t>Zásuvka domovní zapuštěná - provedení 2P+PE včetně dodávky zásuvky a rámečku</t>
  </si>
  <si>
    <t>210290811R00</t>
  </si>
  <si>
    <t>Připojení spotřebičů</t>
  </si>
  <si>
    <t>ventilátor : 2</t>
  </si>
  <si>
    <t>210800546RT1</t>
  </si>
  <si>
    <t>Vodič H07V-U (CY) 4 mm2 uložený pevně včetně dodávky vodiče CY 4</t>
  </si>
  <si>
    <t>210800105RT1</t>
  </si>
  <si>
    <t>Kabel CYKY 750 V 3x1,5 mm2 uložený pod omítkou včetně dodávky kabelu</t>
  </si>
  <si>
    <t>210800106RT1</t>
  </si>
  <si>
    <t>Kabel CYKY 750 V 3x2,5 mm2 uložený pod omítkou včetně dodávky kabelu</t>
  </si>
  <si>
    <t>210950101RT1</t>
  </si>
  <si>
    <t>Štítek označovací na kabel včetně dodávky štítku</t>
  </si>
  <si>
    <t>220890202R00</t>
  </si>
  <si>
    <t>Revize - elektro</t>
  </si>
  <si>
    <t>650101521R00</t>
  </si>
  <si>
    <t>Montáž LED svítidla stropního přisazeného</t>
  </si>
  <si>
    <t>21.01</t>
  </si>
  <si>
    <t>Ostatní nespecifikované a pomocné práce</t>
  </si>
  <si>
    <t xml:space="preserve">hod   </t>
  </si>
  <si>
    <t>21.09</t>
  </si>
  <si>
    <t>Podružný materiál  - ostatní nespecifikovaný materiál</t>
  </si>
  <si>
    <t>348360101R</t>
  </si>
  <si>
    <t>Svítidlo LED, interiérové</t>
  </si>
  <si>
    <t>979011211R00</t>
  </si>
  <si>
    <t>Svislá doprava suti a vybour. hmot za 2.NP nošením</t>
  </si>
  <si>
    <t>Přesun suti</t>
  </si>
  <si>
    <t>POL8_</t>
  </si>
  <si>
    <t>979084413R00</t>
  </si>
  <si>
    <t>Vodorovná doprava vybouraných hmot do 1 km</t>
  </si>
  <si>
    <t>979084419R00</t>
  </si>
  <si>
    <t>Příplatek za dopravu hmot za každý další 1 km</t>
  </si>
  <si>
    <t>979086213R00</t>
  </si>
  <si>
    <t>Nakládání vybouraných hmot na dopravní prostředek</t>
  </si>
  <si>
    <t>979990107R00</t>
  </si>
  <si>
    <t>Poplatek za uložení suti - směs betonu, cihel, dřeva, skupina odpadu 170904</t>
  </si>
  <si>
    <t>SUM</t>
  </si>
  <si>
    <t>Poznámky uchazeče k zadání</t>
  </si>
  <si>
    <t>POPUZIV</t>
  </si>
  <si>
    <t>END</t>
  </si>
  <si>
    <t>Česká Kamenice, ul. Pražská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</si>
</sst>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6"/>
  <sheetViews>
    <sheetView showGridLines="0" tabSelected="1" topLeftCell="B24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24</v>
      </c>
      <c r="C2" s="78"/>
      <c r="D2" s="79" t="s">
        <v>41</v>
      </c>
      <c r="E2" s="231" t="s">
        <v>433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4" t="s">
        <v>44</v>
      </c>
      <c r="F3" s="235"/>
      <c r="G3" s="235"/>
      <c r="H3" s="235"/>
      <c r="I3" s="235"/>
      <c r="J3" s="236"/>
    </row>
    <row r="4" spans="1:15" ht="23.25" customHeight="1" x14ac:dyDescent="0.2">
      <c r="A4" s="76">
        <v>3611</v>
      </c>
      <c r="B4" s="82" t="s">
        <v>46</v>
      </c>
      <c r="C4" s="83"/>
      <c r="D4" s="84" t="s">
        <v>41</v>
      </c>
      <c r="E4" s="214" t="s">
        <v>42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/>
      <c r="E5" s="220"/>
      <c r="F5" s="220"/>
      <c r="G5" s="220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8"/>
      <c r="E11" s="238"/>
      <c r="F11" s="238"/>
      <c r="G11" s="238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SUMIF(F49:F72,A16,I49:I72)+SUMIF(F49:F72,"PSU",I49:I72)</f>
        <v>0</v>
      </c>
      <c r="J16" s="20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SUMIF(F49:F72,A17,I49:I72)</f>
        <v>0</v>
      </c>
      <c r="J17" s="20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SUMIF(F49:F72,A18,I49:I72)</f>
        <v>0</v>
      </c>
      <c r="J18" s="204"/>
    </row>
    <row r="19" spans="1:10" ht="23.25" customHeight="1" x14ac:dyDescent="0.2">
      <c r="A19" s="139" t="s">
        <v>102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SUMIF(F49:F72,A19,I49:I72)</f>
        <v>0</v>
      </c>
      <c r="J19" s="204"/>
    </row>
    <row r="20" spans="1:10" ht="23.25" customHeight="1" x14ac:dyDescent="0.2">
      <c r="A20" s="139" t="s">
        <v>103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SUMIF(F49:F72,A20,I49:I72)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8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48</v>
      </c>
      <c r="C39" s="192"/>
      <c r="D39" s="192"/>
      <c r="E39" s="192"/>
      <c r="F39" s="99">
        <f>'01 2023014 Pol'!AE242</f>
        <v>0</v>
      </c>
      <c r="G39" s="100">
        <f>'01 2023014 Pol'!AF242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43</v>
      </c>
      <c r="C40" s="193" t="s">
        <v>44</v>
      </c>
      <c r="D40" s="193"/>
      <c r="E40" s="193"/>
      <c r="F40" s="104">
        <f>'01 2023014 Pol'!AE242</f>
        <v>0</v>
      </c>
      <c r="G40" s="105">
        <f>'01 2023014 Pol'!AF242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41</v>
      </c>
      <c r="C41" s="192" t="s">
        <v>42</v>
      </c>
      <c r="D41" s="192"/>
      <c r="E41" s="192"/>
      <c r="F41" s="108">
        <f>'01 2023014 Pol'!AE242</f>
        <v>0</v>
      </c>
      <c r="G41" s="101">
        <f>'01 2023014 Pol'!AF242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94" t="s">
        <v>49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51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52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53</v>
      </c>
      <c r="C49" s="190" t="s">
        <v>54</v>
      </c>
      <c r="D49" s="191"/>
      <c r="E49" s="191"/>
      <c r="F49" s="135" t="s">
        <v>26</v>
      </c>
      <c r="G49" s="136"/>
      <c r="H49" s="136"/>
      <c r="I49" s="136">
        <f>'01 2023014 Pol'!G8</f>
        <v>0</v>
      </c>
      <c r="J49" s="132" t="str">
        <f>IF(I73=0,"",I49/I73*100)</f>
        <v/>
      </c>
    </row>
    <row r="50" spans="1:10" ht="36.75" customHeight="1" x14ac:dyDescent="0.2">
      <c r="A50" s="123"/>
      <c r="B50" s="128" t="s">
        <v>55</v>
      </c>
      <c r="C50" s="190" t="s">
        <v>56</v>
      </c>
      <c r="D50" s="191"/>
      <c r="E50" s="191"/>
      <c r="F50" s="135" t="s">
        <v>26</v>
      </c>
      <c r="G50" s="136"/>
      <c r="H50" s="136"/>
      <c r="I50" s="136">
        <f>'01 2023014 Pol'!G14</f>
        <v>0</v>
      </c>
      <c r="J50" s="132" t="str">
        <f>IF(I73=0,"",I50/I73*100)</f>
        <v/>
      </c>
    </row>
    <row r="51" spans="1:10" ht="36.75" customHeight="1" x14ac:dyDescent="0.2">
      <c r="A51" s="123"/>
      <c r="B51" s="128" t="s">
        <v>57</v>
      </c>
      <c r="C51" s="190" t="s">
        <v>58</v>
      </c>
      <c r="D51" s="191"/>
      <c r="E51" s="191"/>
      <c r="F51" s="135" t="s">
        <v>26</v>
      </c>
      <c r="G51" s="136"/>
      <c r="H51" s="136"/>
      <c r="I51" s="136">
        <f>'01 2023014 Pol'!G22</f>
        <v>0</v>
      </c>
      <c r="J51" s="132" t="str">
        <f>IF(I73=0,"",I51/I73*100)</f>
        <v/>
      </c>
    </row>
    <row r="52" spans="1:10" ht="36.75" customHeight="1" x14ac:dyDescent="0.2">
      <c r="A52" s="123"/>
      <c r="B52" s="128" t="s">
        <v>59</v>
      </c>
      <c r="C52" s="190" t="s">
        <v>60</v>
      </c>
      <c r="D52" s="191"/>
      <c r="E52" s="191"/>
      <c r="F52" s="135" t="s">
        <v>26</v>
      </c>
      <c r="G52" s="136"/>
      <c r="H52" s="136"/>
      <c r="I52" s="136">
        <f>'01 2023014 Pol'!G36</f>
        <v>0</v>
      </c>
      <c r="J52" s="132" t="str">
        <f>IF(I73=0,"",I52/I73*100)</f>
        <v/>
      </c>
    </row>
    <row r="53" spans="1:10" ht="36.75" customHeight="1" x14ac:dyDescent="0.2">
      <c r="A53" s="123"/>
      <c r="B53" s="128" t="s">
        <v>61</v>
      </c>
      <c r="C53" s="190" t="s">
        <v>62</v>
      </c>
      <c r="D53" s="191"/>
      <c r="E53" s="191"/>
      <c r="F53" s="135" t="s">
        <v>26</v>
      </c>
      <c r="G53" s="136"/>
      <c r="H53" s="136"/>
      <c r="I53" s="136">
        <f>'01 2023014 Pol'!G41</f>
        <v>0</v>
      </c>
      <c r="J53" s="132" t="str">
        <f>IF(I73=0,"",I53/I73*100)</f>
        <v/>
      </c>
    </row>
    <row r="54" spans="1:10" ht="36.75" customHeight="1" x14ac:dyDescent="0.2">
      <c r="A54" s="123"/>
      <c r="B54" s="128" t="s">
        <v>63</v>
      </c>
      <c r="C54" s="190" t="s">
        <v>64</v>
      </c>
      <c r="D54" s="191"/>
      <c r="E54" s="191"/>
      <c r="F54" s="135" t="s">
        <v>26</v>
      </c>
      <c r="G54" s="136"/>
      <c r="H54" s="136"/>
      <c r="I54" s="136">
        <f>'01 2023014 Pol'!G43</f>
        <v>0</v>
      </c>
      <c r="J54" s="132" t="str">
        <f>IF(I73=0,"",I54/I73*100)</f>
        <v/>
      </c>
    </row>
    <row r="55" spans="1:10" ht="36.75" customHeight="1" x14ac:dyDescent="0.2">
      <c r="A55" s="123"/>
      <c r="B55" s="128" t="s">
        <v>65</v>
      </c>
      <c r="C55" s="190" t="s">
        <v>66</v>
      </c>
      <c r="D55" s="191"/>
      <c r="E55" s="191"/>
      <c r="F55" s="135" t="s">
        <v>26</v>
      </c>
      <c r="G55" s="136"/>
      <c r="H55" s="136"/>
      <c r="I55" s="136">
        <f>'01 2023014 Pol'!G56</f>
        <v>0</v>
      </c>
      <c r="J55" s="132" t="str">
        <f>IF(I73=0,"",I55/I73*100)</f>
        <v/>
      </c>
    </row>
    <row r="56" spans="1:10" ht="36.75" customHeight="1" x14ac:dyDescent="0.2">
      <c r="A56" s="123"/>
      <c r="B56" s="128" t="s">
        <v>67</v>
      </c>
      <c r="C56" s="190" t="s">
        <v>68</v>
      </c>
      <c r="D56" s="191"/>
      <c r="E56" s="191"/>
      <c r="F56" s="135" t="s">
        <v>27</v>
      </c>
      <c r="G56" s="136"/>
      <c r="H56" s="136"/>
      <c r="I56" s="136">
        <f>'01 2023014 Pol'!G58</f>
        <v>0</v>
      </c>
      <c r="J56" s="132" t="str">
        <f>IF(I73=0,"",I56/I73*100)</f>
        <v/>
      </c>
    </row>
    <row r="57" spans="1:10" ht="36.75" customHeight="1" x14ac:dyDescent="0.2">
      <c r="A57" s="123"/>
      <c r="B57" s="128" t="s">
        <v>69</v>
      </c>
      <c r="C57" s="190" t="s">
        <v>70</v>
      </c>
      <c r="D57" s="191"/>
      <c r="E57" s="191"/>
      <c r="F57" s="135" t="s">
        <v>27</v>
      </c>
      <c r="G57" s="136"/>
      <c r="H57" s="136"/>
      <c r="I57" s="136">
        <f>'01 2023014 Pol'!G68</f>
        <v>0</v>
      </c>
      <c r="J57" s="132" t="str">
        <f>IF(I73=0,"",I57/I73*100)</f>
        <v/>
      </c>
    </row>
    <row r="58" spans="1:10" ht="36.75" customHeight="1" x14ac:dyDescent="0.2">
      <c r="A58" s="123"/>
      <c r="B58" s="128" t="s">
        <v>71</v>
      </c>
      <c r="C58" s="190" t="s">
        <v>72</v>
      </c>
      <c r="D58" s="191"/>
      <c r="E58" s="191"/>
      <c r="F58" s="135" t="s">
        <v>27</v>
      </c>
      <c r="G58" s="136"/>
      <c r="H58" s="136"/>
      <c r="I58" s="136">
        <f>'01 2023014 Pol'!G82</f>
        <v>0</v>
      </c>
      <c r="J58" s="132" t="str">
        <f>IF(I73=0,"",I58/I73*100)</f>
        <v/>
      </c>
    </row>
    <row r="59" spans="1:10" ht="36.75" customHeight="1" x14ac:dyDescent="0.2">
      <c r="A59" s="123"/>
      <c r="B59" s="128" t="s">
        <v>73</v>
      </c>
      <c r="C59" s="190" t="s">
        <v>74</v>
      </c>
      <c r="D59" s="191"/>
      <c r="E59" s="191"/>
      <c r="F59" s="135" t="s">
        <v>27</v>
      </c>
      <c r="G59" s="136"/>
      <c r="H59" s="136"/>
      <c r="I59" s="136">
        <f>'01 2023014 Pol'!G113</f>
        <v>0</v>
      </c>
      <c r="J59" s="132" t="str">
        <f>IF(I73=0,"",I59/I73*100)</f>
        <v/>
      </c>
    </row>
    <row r="60" spans="1:10" ht="36.75" customHeight="1" x14ac:dyDescent="0.2">
      <c r="A60" s="123"/>
      <c r="B60" s="128" t="s">
        <v>75</v>
      </c>
      <c r="C60" s="190" t="s">
        <v>76</v>
      </c>
      <c r="D60" s="191"/>
      <c r="E60" s="191"/>
      <c r="F60" s="135" t="s">
        <v>27</v>
      </c>
      <c r="G60" s="136"/>
      <c r="H60" s="136"/>
      <c r="I60" s="136">
        <f>'01 2023014 Pol'!G138</f>
        <v>0</v>
      </c>
      <c r="J60" s="132" t="str">
        <f>IF(I73=0,"",I60/I73*100)</f>
        <v/>
      </c>
    </row>
    <row r="61" spans="1:10" ht="36.75" customHeight="1" x14ac:dyDescent="0.2">
      <c r="A61" s="123"/>
      <c r="B61" s="128" t="s">
        <v>77</v>
      </c>
      <c r="C61" s="190" t="s">
        <v>78</v>
      </c>
      <c r="D61" s="191"/>
      <c r="E61" s="191"/>
      <c r="F61" s="135" t="s">
        <v>27</v>
      </c>
      <c r="G61" s="136"/>
      <c r="H61" s="136"/>
      <c r="I61" s="136">
        <f>'01 2023014 Pol'!G140</f>
        <v>0</v>
      </c>
      <c r="J61" s="132" t="str">
        <f>IF(I73=0,"",I61/I73*100)</f>
        <v/>
      </c>
    </row>
    <row r="62" spans="1:10" ht="36.75" customHeight="1" x14ac:dyDescent="0.2">
      <c r="A62" s="123"/>
      <c r="B62" s="128" t="s">
        <v>79</v>
      </c>
      <c r="C62" s="190" t="s">
        <v>80</v>
      </c>
      <c r="D62" s="191"/>
      <c r="E62" s="191"/>
      <c r="F62" s="135" t="s">
        <v>27</v>
      </c>
      <c r="G62" s="136"/>
      <c r="H62" s="136"/>
      <c r="I62" s="136">
        <f>'01 2023014 Pol'!G144</f>
        <v>0</v>
      </c>
      <c r="J62" s="132" t="str">
        <f>IF(I73=0,"",I62/I73*100)</f>
        <v/>
      </c>
    </row>
    <row r="63" spans="1:10" ht="36.75" customHeight="1" x14ac:dyDescent="0.2">
      <c r="A63" s="123"/>
      <c r="B63" s="128" t="s">
        <v>81</v>
      </c>
      <c r="C63" s="190" t="s">
        <v>82</v>
      </c>
      <c r="D63" s="191"/>
      <c r="E63" s="191"/>
      <c r="F63" s="135" t="s">
        <v>27</v>
      </c>
      <c r="G63" s="136"/>
      <c r="H63" s="136"/>
      <c r="I63" s="136">
        <f>'01 2023014 Pol'!G149</f>
        <v>0</v>
      </c>
      <c r="J63" s="132" t="str">
        <f>IF(I73=0,"",I63/I73*100)</f>
        <v/>
      </c>
    </row>
    <row r="64" spans="1:10" ht="36.75" customHeight="1" x14ac:dyDescent="0.2">
      <c r="A64" s="123"/>
      <c r="B64" s="128" t="s">
        <v>83</v>
      </c>
      <c r="C64" s="190" t="s">
        <v>84</v>
      </c>
      <c r="D64" s="191"/>
      <c r="E64" s="191"/>
      <c r="F64" s="135" t="s">
        <v>27</v>
      </c>
      <c r="G64" s="136"/>
      <c r="H64" s="136"/>
      <c r="I64" s="136">
        <f>'01 2023014 Pol'!G154</f>
        <v>0</v>
      </c>
      <c r="J64" s="132" t="str">
        <f>IF(I73=0,"",I64/I73*100)</f>
        <v/>
      </c>
    </row>
    <row r="65" spans="1:10" ht="36.75" customHeight="1" x14ac:dyDescent="0.2">
      <c r="A65" s="123"/>
      <c r="B65" s="128" t="s">
        <v>85</v>
      </c>
      <c r="C65" s="190" t="s">
        <v>86</v>
      </c>
      <c r="D65" s="191"/>
      <c r="E65" s="191"/>
      <c r="F65" s="135" t="s">
        <v>27</v>
      </c>
      <c r="G65" s="136"/>
      <c r="H65" s="136"/>
      <c r="I65" s="136">
        <f>'01 2023014 Pol'!G165</f>
        <v>0</v>
      </c>
      <c r="J65" s="132" t="str">
        <f>IF(I73=0,"",I65/I73*100)</f>
        <v/>
      </c>
    </row>
    <row r="66" spans="1:10" ht="36.75" customHeight="1" x14ac:dyDescent="0.2">
      <c r="A66" s="123"/>
      <c r="B66" s="128" t="s">
        <v>87</v>
      </c>
      <c r="C66" s="190" t="s">
        <v>88</v>
      </c>
      <c r="D66" s="191"/>
      <c r="E66" s="191"/>
      <c r="F66" s="135" t="s">
        <v>27</v>
      </c>
      <c r="G66" s="136"/>
      <c r="H66" s="136"/>
      <c r="I66" s="136">
        <f>'01 2023014 Pol'!G170</f>
        <v>0</v>
      </c>
      <c r="J66" s="132" t="str">
        <f>IF(I73=0,"",I66/I73*100)</f>
        <v/>
      </c>
    </row>
    <row r="67" spans="1:10" ht="36.75" customHeight="1" x14ac:dyDescent="0.2">
      <c r="A67" s="123"/>
      <c r="B67" s="128" t="s">
        <v>89</v>
      </c>
      <c r="C67" s="190" t="s">
        <v>90</v>
      </c>
      <c r="D67" s="191"/>
      <c r="E67" s="191"/>
      <c r="F67" s="135" t="s">
        <v>27</v>
      </c>
      <c r="G67" s="136"/>
      <c r="H67" s="136"/>
      <c r="I67" s="136">
        <f>'01 2023014 Pol'!G183</f>
        <v>0</v>
      </c>
      <c r="J67" s="132" t="str">
        <f>IF(I73=0,"",I67/I73*100)</f>
        <v/>
      </c>
    </row>
    <row r="68" spans="1:10" ht="36.75" customHeight="1" x14ac:dyDescent="0.2">
      <c r="A68" s="123"/>
      <c r="B68" s="128" t="s">
        <v>91</v>
      </c>
      <c r="C68" s="190" t="s">
        <v>92</v>
      </c>
      <c r="D68" s="191"/>
      <c r="E68" s="191"/>
      <c r="F68" s="135" t="s">
        <v>27</v>
      </c>
      <c r="G68" s="136"/>
      <c r="H68" s="136"/>
      <c r="I68" s="136">
        <f>'01 2023014 Pol'!G186</f>
        <v>0</v>
      </c>
      <c r="J68" s="132" t="str">
        <f>IF(I73=0,"",I68/I73*100)</f>
        <v/>
      </c>
    </row>
    <row r="69" spans="1:10" ht="36.75" customHeight="1" x14ac:dyDescent="0.2">
      <c r="A69" s="123"/>
      <c r="B69" s="128" t="s">
        <v>93</v>
      </c>
      <c r="C69" s="190" t="s">
        <v>94</v>
      </c>
      <c r="D69" s="191"/>
      <c r="E69" s="191"/>
      <c r="F69" s="135" t="s">
        <v>27</v>
      </c>
      <c r="G69" s="136"/>
      <c r="H69" s="136"/>
      <c r="I69" s="136">
        <f>'01 2023014 Pol'!G197</f>
        <v>0</v>
      </c>
      <c r="J69" s="132" t="str">
        <f>IF(I73=0,"",I69/I73*100)</f>
        <v/>
      </c>
    </row>
    <row r="70" spans="1:10" ht="36.75" customHeight="1" x14ac:dyDescent="0.2">
      <c r="A70" s="123"/>
      <c r="B70" s="128" t="s">
        <v>95</v>
      </c>
      <c r="C70" s="190" t="s">
        <v>96</v>
      </c>
      <c r="D70" s="191"/>
      <c r="E70" s="191"/>
      <c r="F70" s="135" t="s">
        <v>27</v>
      </c>
      <c r="G70" s="136"/>
      <c r="H70" s="136"/>
      <c r="I70" s="136">
        <f>'01 2023014 Pol'!G201</f>
        <v>0</v>
      </c>
      <c r="J70" s="132" t="str">
        <f>IF(I73=0,"",I70/I73*100)</f>
        <v/>
      </c>
    </row>
    <row r="71" spans="1:10" ht="36.75" customHeight="1" x14ac:dyDescent="0.2">
      <c r="A71" s="123"/>
      <c r="B71" s="128" t="s">
        <v>97</v>
      </c>
      <c r="C71" s="190" t="s">
        <v>98</v>
      </c>
      <c r="D71" s="191"/>
      <c r="E71" s="191"/>
      <c r="F71" s="135" t="s">
        <v>28</v>
      </c>
      <c r="G71" s="136"/>
      <c r="H71" s="136"/>
      <c r="I71" s="136">
        <f>'01 2023014 Pol'!G216</f>
        <v>0</v>
      </c>
      <c r="J71" s="132" t="str">
        <f>IF(I73=0,"",I71/I73*100)</f>
        <v/>
      </c>
    </row>
    <row r="72" spans="1:10" ht="36.75" customHeight="1" x14ac:dyDescent="0.2">
      <c r="A72" s="123"/>
      <c r="B72" s="128" t="s">
        <v>99</v>
      </c>
      <c r="C72" s="190" t="s">
        <v>100</v>
      </c>
      <c r="D72" s="191"/>
      <c r="E72" s="191"/>
      <c r="F72" s="135" t="s">
        <v>101</v>
      </c>
      <c r="G72" s="136"/>
      <c r="H72" s="136"/>
      <c r="I72" s="136">
        <f>'01 2023014 Pol'!G235</f>
        <v>0</v>
      </c>
      <c r="J72" s="132" t="str">
        <f>IF(I73=0,"",I72/I73*100)</f>
        <v/>
      </c>
    </row>
    <row r="73" spans="1:10" ht="25.5" customHeight="1" x14ac:dyDescent="0.2">
      <c r="A73" s="124"/>
      <c r="B73" s="129" t="s">
        <v>1</v>
      </c>
      <c r="C73" s="130"/>
      <c r="D73" s="131"/>
      <c r="E73" s="131"/>
      <c r="F73" s="137"/>
      <c r="G73" s="138"/>
      <c r="H73" s="138"/>
      <c r="I73" s="138">
        <f>SUM(I49:I72)</f>
        <v>0</v>
      </c>
      <c r="J73" s="133">
        <f>SUM(J49:J72)</f>
        <v>0</v>
      </c>
    </row>
    <row r="74" spans="1:10" x14ac:dyDescent="0.2">
      <c r="F74" s="87"/>
      <c r="G74" s="87"/>
      <c r="H74" s="87"/>
      <c r="I74" s="87"/>
      <c r="J74" s="134"/>
    </row>
    <row r="75" spans="1:10" x14ac:dyDescent="0.2">
      <c r="F75" s="87"/>
      <c r="G75" s="87"/>
      <c r="H75" s="87"/>
      <c r="I75" s="87"/>
      <c r="J75" s="134"/>
    </row>
    <row r="76" spans="1:10" x14ac:dyDescent="0.2">
      <c r="F76" s="87"/>
      <c r="G76" s="87"/>
      <c r="H76" s="87"/>
      <c r="I76" s="87"/>
      <c r="J76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104</v>
      </c>
    </row>
    <row r="2" spans="1:60" ht="25.15" customHeight="1" x14ac:dyDescent="0.2">
      <c r="A2" s="140" t="s">
        <v>8</v>
      </c>
      <c r="B2" s="49" t="s">
        <v>41</v>
      </c>
      <c r="C2" s="251" t="s">
        <v>47</v>
      </c>
      <c r="D2" s="252"/>
      <c r="E2" s="252"/>
      <c r="F2" s="252"/>
      <c r="G2" s="253"/>
      <c r="AG2" t="s">
        <v>105</v>
      </c>
    </row>
    <row r="3" spans="1:60" ht="25.15" customHeight="1" x14ac:dyDescent="0.2">
      <c r="A3" s="140" t="s">
        <v>9</v>
      </c>
      <c r="B3" s="49" t="s">
        <v>43</v>
      </c>
      <c r="C3" s="251" t="s">
        <v>44</v>
      </c>
      <c r="D3" s="252"/>
      <c r="E3" s="252"/>
      <c r="F3" s="252"/>
      <c r="G3" s="253"/>
      <c r="AC3" s="121" t="s">
        <v>105</v>
      </c>
      <c r="AG3" t="s">
        <v>106</v>
      </c>
    </row>
    <row r="4" spans="1:60" ht="25.15" customHeight="1" x14ac:dyDescent="0.2">
      <c r="A4" s="141" t="s">
        <v>10</v>
      </c>
      <c r="B4" s="142" t="s">
        <v>41</v>
      </c>
      <c r="C4" s="254" t="s">
        <v>42</v>
      </c>
      <c r="D4" s="255"/>
      <c r="E4" s="255"/>
      <c r="F4" s="255"/>
      <c r="G4" s="256"/>
      <c r="AG4" t="s">
        <v>107</v>
      </c>
    </row>
    <row r="5" spans="1:60" x14ac:dyDescent="0.2">
      <c r="D5" s="10"/>
    </row>
    <row r="6" spans="1:60" ht="38.25" x14ac:dyDescent="0.2">
      <c r="A6" s="144" t="s">
        <v>108</v>
      </c>
      <c r="B6" s="146" t="s">
        <v>109</v>
      </c>
      <c r="C6" s="146" t="s">
        <v>110</v>
      </c>
      <c r="D6" s="145" t="s">
        <v>111</v>
      </c>
      <c r="E6" s="144" t="s">
        <v>112</v>
      </c>
      <c r="F6" s="143" t="s">
        <v>113</v>
      </c>
      <c r="G6" s="144" t="s">
        <v>31</v>
      </c>
      <c r="H6" s="147" t="s">
        <v>32</v>
      </c>
      <c r="I6" s="147" t="s">
        <v>114</v>
      </c>
      <c r="J6" s="147" t="s">
        <v>33</v>
      </c>
      <c r="K6" s="147" t="s">
        <v>115</v>
      </c>
      <c r="L6" s="147" t="s">
        <v>116</v>
      </c>
      <c r="M6" s="147" t="s">
        <v>117</v>
      </c>
      <c r="N6" s="147" t="s">
        <v>118</v>
      </c>
      <c r="O6" s="147" t="s">
        <v>119</v>
      </c>
      <c r="P6" s="147" t="s">
        <v>120</v>
      </c>
      <c r="Q6" s="147" t="s">
        <v>121</v>
      </c>
      <c r="R6" s="147" t="s">
        <v>122</v>
      </c>
      <c r="S6" s="147" t="s">
        <v>123</v>
      </c>
      <c r="T6" s="147" t="s">
        <v>124</v>
      </c>
      <c r="U6" s="147" t="s">
        <v>125</v>
      </c>
      <c r="V6" s="147" t="s">
        <v>126</v>
      </c>
      <c r="W6" s="147" t="s">
        <v>127</v>
      </c>
      <c r="X6" s="147" t="s">
        <v>128</v>
      </c>
      <c r="Y6" s="147" t="s">
        <v>129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130</v>
      </c>
      <c r="B8" s="163" t="s">
        <v>53</v>
      </c>
      <c r="C8" s="183" t="s">
        <v>54</v>
      </c>
      <c r="D8" s="164"/>
      <c r="E8" s="165"/>
      <c r="F8" s="166"/>
      <c r="G8" s="166">
        <f>SUMIF(AG9:AG13,"&lt;&gt;NOR",G9:G13)</f>
        <v>0</v>
      </c>
      <c r="H8" s="166"/>
      <c r="I8" s="166">
        <f>SUM(I9:I13)</f>
        <v>0</v>
      </c>
      <c r="J8" s="166"/>
      <c r="K8" s="166">
        <f>SUM(K9:K13)</f>
        <v>0</v>
      </c>
      <c r="L8" s="166"/>
      <c r="M8" s="166">
        <f>SUM(M9:M13)</f>
        <v>0</v>
      </c>
      <c r="N8" s="165"/>
      <c r="O8" s="165">
        <f>SUM(O9:O13)</f>
        <v>1.1800000000000002</v>
      </c>
      <c r="P8" s="165"/>
      <c r="Q8" s="165">
        <f>SUM(Q9:Q13)</f>
        <v>0</v>
      </c>
      <c r="R8" s="166"/>
      <c r="S8" s="166"/>
      <c r="T8" s="167"/>
      <c r="U8" s="161"/>
      <c r="V8" s="161">
        <f>SUM(V9:V13)</f>
        <v>8.49</v>
      </c>
      <c r="W8" s="161"/>
      <c r="X8" s="161"/>
      <c r="Y8" s="161"/>
      <c r="AG8" t="s">
        <v>131</v>
      </c>
    </row>
    <row r="9" spans="1:60" outlineLevel="1" x14ac:dyDescent="0.2">
      <c r="A9" s="176">
        <v>1</v>
      </c>
      <c r="B9" s="177" t="s">
        <v>132</v>
      </c>
      <c r="C9" s="184" t="s">
        <v>133</v>
      </c>
      <c r="D9" s="178" t="s">
        <v>134</v>
      </c>
      <c r="E9" s="179">
        <v>1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15</v>
      </c>
      <c r="M9" s="181">
        <f>G9*(1+L9/100)</f>
        <v>0</v>
      </c>
      <c r="N9" s="179">
        <v>2.0219999999999998E-2</v>
      </c>
      <c r="O9" s="179">
        <f>ROUND(E9*N9,2)</f>
        <v>0.02</v>
      </c>
      <c r="P9" s="179">
        <v>0</v>
      </c>
      <c r="Q9" s="179">
        <f>ROUND(E9*P9,2)</f>
        <v>0</v>
      </c>
      <c r="R9" s="181"/>
      <c r="S9" s="181" t="s">
        <v>135</v>
      </c>
      <c r="T9" s="182" t="s">
        <v>135</v>
      </c>
      <c r="U9" s="158">
        <v>0.24199999999999999</v>
      </c>
      <c r="V9" s="158">
        <f>ROUND(E9*U9,2)</f>
        <v>0.24</v>
      </c>
      <c r="W9" s="158"/>
      <c r="X9" s="158" t="s">
        <v>136</v>
      </c>
      <c r="Y9" s="158" t="s">
        <v>137</v>
      </c>
      <c r="Z9" s="148"/>
      <c r="AA9" s="148"/>
      <c r="AB9" s="148"/>
      <c r="AC9" s="148"/>
      <c r="AD9" s="148"/>
      <c r="AE9" s="148"/>
      <c r="AF9" s="148"/>
      <c r="AG9" s="148" t="s">
        <v>138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69">
        <v>2</v>
      </c>
      <c r="B10" s="170" t="s">
        <v>139</v>
      </c>
      <c r="C10" s="185" t="s">
        <v>140</v>
      </c>
      <c r="D10" s="171" t="s">
        <v>141</v>
      </c>
      <c r="E10" s="172">
        <v>0.08</v>
      </c>
      <c r="F10" s="173"/>
      <c r="G10" s="174">
        <f>ROUND(E10*F10,2)</f>
        <v>0</v>
      </c>
      <c r="H10" s="173"/>
      <c r="I10" s="174">
        <f>ROUND(E10*H10,2)</f>
        <v>0</v>
      </c>
      <c r="J10" s="173"/>
      <c r="K10" s="174">
        <f>ROUND(E10*J10,2)</f>
        <v>0</v>
      </c>
      <c r="L10" s="174">
        <v>15</v>
      </c>
      <c r="M10" s="174">
        <f>G10*(1+L10/100)</f>
        <v>0</v>
      </c>
      <c r="N10" s="172">
        <v>0.76182000000000005</v>
      </c>
      <c r="O10" s="172">
        <f>ROUND(E10*N10,2)</f>
        <v>0.06</v>
      </c>
      <c r="P10" s="172">
        <v>0</v>
      </c>
      <c r="Q10" s="172">
        <f>ROUND(E10*P10,2)</f>
        <v>0</v>
      </c>
      <c r="R10" s="174"/>
      <c r="S10" s="174" t="s">
        <v>135</v>
      </c>
      <c r="T10" s="175" t="s">
        <v>135</v>
      </c>
      <c r="U10" s="158">
        <v>4.0388799999999998</v>
      </c>
      <c r="V10" s="158">
        <f>ROUND(E10*U10,2)</f>
        <v>0.32</v>
      </c>
      <c r="W10" s="158"/>
      <c r="X10" s="158" t="s">
        <v>136</v>
      </c>
      <c r="Y10" s="158" t="s">
        <v>137</v>
      </c>
      <c r="Z10" s="148"/>
      <c r="AA10" s="148"/>
      <c r="AB10" s="148"/>
      <c r="AC10" s="148"/>
      <c r="AD10" s="148"/>
      <c r="AE10" s="148"/>
      <c r="AF10" s="148"/>
      <c r="AG10" s="148" t="s">
        <v>138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6" t="s">
        <v>142</v>
      </c>
      <c r="D11" s="159"/>
      <c r="E11" s="160">
        <v>0.08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143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3</v>
      </c>
      <c r="B12" s="170" t="s">
        <v>144</v>
      </c>
      <c r="C12" s="185" t="s">
        <v>145</v>
      </c>
      <c r="D12" s="171" t="s">
        <v>146</v>
      </c>
      <c r="E12" s="172">
        <v>14.817399999999999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15</v>
      </c>
      <c r="M12" s="174">
        <f>G12*(1+L12/100)</f>
        <v>0</v>
      </c>
      <c r="N12" s="172">
        <v>7.4539999999999995E-2</v>
      </c>
      <c r="O12" s="172">
        <f>ROUND(E12*N12,2)</f>
        <v>1.1000000000000001</v>
      </c>
      <c r="P12" s="172">
        <v>0</v>
      </c>
      <c r="Q12" s="172">
        <f>ROUND(E12*P12,2)</f>
        <v>0</v>
      </c>
      <c r="R12" s="174"/>
      <c r="S12" s="174" t="s">
        <v>135</v>
      </c>
      <c r="T12" s="175" t="s">
        <v>135</v>
      </c>
      <c r="U12" s="158">
        <v>0.53500000000000003</v>
      </c>
      <c r="V12" s="158">
        <f>ROUND(E12*U12,2)</f>
        <v>7.93</v>
      </c>
      <c r="W12" s="158"/>
      <c r="X12" s="158" t="s">
        <v>136</v>
      </c>
      <c r="Y12" s="158" t="s">
        <v>137</v>
      </c>
      <c r="Z12" s="148"/>
      <c r="AA12" s="148"/>
      <c r="AB12" s="148"/>
      <c r="AC12" s="148"/>
      <c r="AD12" s="148"/>
      <c r="AE12" s="148"/>
      <c r="AF12" s="148"/>
      <c r="AG12" s="148" t="s">
        <v>138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186" t="s">
        <v>147</v>
      </c>
      <c r="D13" s="159"/>
      <c r="E13" s="160">
        <v>14.817399999999999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143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x14ac:dyDescent="0.2">
      <c r="A14" s="162" t="s">
        <v>130</v>
      </c>
      <c r="B14" s="163" t="s">
        <v>55</v>
      </c>
      <c r="C14" s="183" t="s">
        <v>56</v>
      </c>
      <c r="D14" s="164"/>
      <c r="E14" s="165"/>
      <c r="F14" s="166"/>
      <c r="G14" s="166">
        <f>SUMIF(AG15:AG21,"&lt;&gt;NOR",G15:G21)</f>
        <v>0</v>
      </c>
      <c r="H14" s="166"/>
      <c r="I14" s="166">
        <f>SUM(I15:I21)</f>
        <v>0</v>
      </c>
      <c r="J14" s="166"/>
      <c r="K14" s="166">
        <f>SUM(K15:K21)</f>
        <v>0</v>
      </c>
      <c r="L14" s="166"/>
      <c r="M14" s="166">
        <f>SUM(M15:M21)</f>
        <v>0</v>
      </c>
      <c r="N14" s="165"/>
      <c r="O14" s="165">
        <f>SUM(O15:O21)</f>
        <v>0.03</v>
      </c>
      <c r="P14" s="165"/>
      <c r="Q14" s="165">
        <f>SUM(Q15:Q21)</f>
        <v>0</v>
      </c>
      <c r="R14" s="166"/>
      <c r="S14" s="166"/>
      <c r="T14" s="167"/>
      <c r="U14" s="161"/>
      <c r="V14" s="161">
        <f>SUM(V15:V21)</f>
        <v>2.62</v>
      </c>
      <c r="W14" s="161"/>
      <c r="X14" s="161"/>
      <c r="Y14" s="161"/>
      <c r="AG14" t="s">
        <v>131</v>
      </c>
    </row>
    <row r="15" spans="1:60" outlineLevel="1" x14ac:dyDescent="0.2">
      <c r="A15" s="169">
        <v>4</v>
      </c>
      <c r="B15" s="170" t="s">
        <v>148</v>
      </c>
      <c r="C15" s="185" t="s">
        <v>149</v>
      </c>
      <c r="D15" s="171" t="s">
        <v>134</v>
      </c>
      <c r="E15" s="172">
        <v>1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15</v>
      </c>
      <c r="M15" s="174">
        <f>G15*(1+L15/100)</f>
        <v>0</v>
      </c>
      <c r="N15" s="172">
        <v>2.4000000000000001E-4</v>
      </c>
      <c r="O15" s="172">
        <f>ROUND(E15*N15,2)</f>
        <v>0</v>
      </c>
      <c r="P15" s="172">
        <v>0</v>
      </c>
      <c r="Q15" s="172">
        <f>ROUND(E15*P15,2)</f>
        <v>0</v>
      </c>
      <c r="R15" s="174"/>
      <c r="S15" s="174" t="s">
        <v>135</v>
      </c>
      <c r="T15" s="175" t="s">
        <v>135</v>
      </c>
      <c r="U15" s="158">
        <v>1.04</v>
      </c>
      <c r="V15" s="158">
        <f>ROUND(E15*U15,2)</f>
        <v>1.04</v>
      </c>
      <c r="W15" s="158"/>
      <c r="X15" s="158" t="s">
        <v>136</v>
      </c>
      <c r="Y15" s="158" t="s">
        <v>137</v>
      </c>
      <c r="Z15" s="148"/>
      <c r="AA15" s="148"/>
      <c r="AB15" s="148"/>
      <c r="AC15" s="148"/>
      <c r="AD15" s="148"/>
      <c r="AE15" s="148"/>
      <c r="AF15" s="148"/>
      <c r="AG15" s="148" t="s">
        <v>138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246" t="s">
        <v>150</v>
      </c>
      <c r="D16" s="247"/>
      <c r="E16" s="247"/>
      <c r="F16" s="247"/>
      <c r="G16" s="247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151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2.5" outlineLevel="1" x14ac:dyDescent="0.2">
      <c r="A17" s="169">
        <v>5</v>
      </c>
      <c r="B17" s="170" t="s">
        <v>152</v>
      </c>
      <c r="C17" s="185" t="s">
        <v>153</v>
      </c>
      <c r="D17" s="171" t="s">
        <v>146</v>
      </c>
      <c r="E17" s="172">
        <v>2.0586000000000002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15</v>
      </c>
      <c r="M17" s="174">
        <f>G17*(1+L17/100)</f>
        <v>0</v>
      </c>
      <c r="N17" s="172">
        <v>1.1990000000000001E-2</v>
      </c>
      <c r="O17" s="172">
        <f>ROUND(E17*N17,2)</f>
        <v>0.02</v>
      </c>
      <c r="P17" s="172">
        <v>0</v>
      </c>
      <c r="Q17" s="172">
        <f>ROUND(E17*P17,2)</f>
        <v>0</v>
      </c>
      <c r="R17" s="174"/>
      <c r="S17" s="174" t="s">
        <v>135</v>
      </c>
      <c r="T17" s="175" t="s">
        <v>135</v>
      </c>
      <c r="U17" s="158">
        <v>0.76900000000000002</v>
      </c>
      <c r="V17" s="158">
        <f>ROUND(E17*U17,2)</f>
        <v>1.58</v>
      </c>
      <c r="W17" s="158"/>
      <c r="X17" s="158" t="s">
        <v>136</v>
      </c>
      <c r="Y17" s="158" t="s">
        <v>137</v>
      </c>
      <c r="Z17" s="148"/>
      <c r="AA17" s="148"/>
      <c r="AB17" s="148"/>
      <c r="AC17" s="148"/>
      <c r="AD17" s="148"/>
      <c r="AE17" s="148"/>
      <c r="AF17" s="148"/>
      <c r="AG17" s="148" t="s">
        <v>138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86" t="s">
        <v>154</v>
      </c>
      <c r="D18" s="159"/>
      <c r="E18" s="160"/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143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6" t="s">
        <v>155</v>
      </c>
      <c r="D19" s="159"/>
      <c r="E19" s="160">
        <v>2.4186000000000001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143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86" t="s">
        <v>156</v>
      </c>
      <c r="D20" s="159"/>
      <c r="E20" s="160">
        <v>-0.36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143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76">
        <v>6</v>
      </c>
      <c r="B21" s="177" t="s">
        <v>157</v>
      </c>
      <c r="C21" s="184" t="s">
        <v>158</v>
      </c>
      <c r="D21" s="178" t="s">
        <v>134</v>
      </c>
      <c r="E21" s="179">
        <v>1</v>
      </c>
      <c r="F21" s="180"/>
      <c r="G21" s="181">
        <f>ROUND(E21*F21,2)</f>
        <v>0</v>
      </c>
      <c r="H21" s="180"/>
      <c r="I21" s="181">
        <f>ROUND(E21*H21,2)</f>
        <v>0</v>
      </c>
      <c r="J21" s="180"/>
      <c r="K21" s="181">
        <f>ROUND(E21*J21,2)</f>
        <v>0</v>
      </c>
      <c r="L21" s="181">
        <v>15</v>
      </c>
      <c r="M21" s="181">
        <f>G21*(1+L21/100)</f>
        <v>0</v>
      </c>
      <c r="N21" s="179">
        <v>5.4000000000000003E-3</v>
      </c>
      <c r="O21" s="179">
        <f>ROUND(E21*N21,2)</f>
        <v>0.01</v>
      </c>
      <c r="P21" s="179">
        <v>0</v>
      </c>
      <c r="Q21" s="179">
        <f>ROUND(E21*P21,2)</f>
        <v>0</v>
      </c>
      <c r="R21" s="181" t="s">
        <v>159</v>
      </c>
      <c r="S21" s="181" t="s">
        <v>135</v>
      </c>
      <c r="T21" s="182" t="s">
        <v>135</v>
      </c>
      <c r="U21" s="158">
        <v>0</v>
      </c>
      <c r="V21" s="158">
        <f>ROUND(E21*U21,2)</f>
        <v>0</v>
      </c>
      <c r="W21" s="158"/>
      <c r="X21" s="158" t="s">
        <v>160</v>
      </c>
      <c r="Y21" s="158" t="s">
        <v>137</v>
      </c>
      <c r="Z21" s="148"/>
      <c r="AA21" s="148"/>
      <c r="AB21" s="148"/>
      <c r="AC21" s="148"/>
      <c r="AD21" s="148"/>
      <c r="AE21" s="148"/>
      <c r="AF21" s="148"/>
      <c r="AG21" s="148" t="s">
        <v>161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162" t="s">
        <v>130</v>
      </c>
      <c r="B22" s="163" t="s">
        <v>57</v>
      </c>
      <c r="C22" s="183" t="s">
        <v>58</v>
      </c>
      <c r="D22" s="164"/>
      <c r="E22" s="165"/>
      <c r="F22" s="166"/>
      <c r="G22" s="166">
        <f>SUMIF(AG23:AG35,"&lt;&gt;NOR",G23:G35)</f>
        <v>0</v>
      </c>
      <c r="H22" s="166"/>
      <c r="I22" s="166">
        <f>SUM(I23:I35)</f>
        <v>0</v>
      </c>
      <c r="J22" s="166"/>
      <c r="K22" s="166">
        <f>SUM(K23:K35)</f>
        <v>0</v>
      </c>
      <c r="L22" s="166"/>
      <c r="M22" s="166">
        <f>SUM(M23:M35)</f>
        <v>0</v>
      </c>
      <c r="N22" s="165"/>
      <c r="O22" s="165">
        <f>SUM(O23:O35)</f>
        <v>0.14000000000000001</v>
      </c>
      <c r="P22" s="165"/>
      <c r="Q22" s="165">
        <f>SUM(Q23:Q35)</f>
        <v>0</v>
      </c>
      <c r="R22" s="166"/>
      <c r="S22" s="166"/>
      <c r="T22" s="167"/>
      <c r="U22" s="161"/>
      <c r="V22" s="161">
        <f>SUM(V23:V35)</f>
        <v>11.02</v>
      </c>
      <c r="W22" s="161"/>
      <c r="X22" s="161"/>
      <c r="Y22" s="161"/>
      <c r="AG22" t="s">
        <v>131</v>
      </c>
    </row>
    <row r="23" spans="1:60" outlineLevel="1" x14ac:dyDescent="0.2">
      <c r="A23" s="169">
        <v>7</v>
      </c>
      <c r="B23" s="170" t="s">
        <v>162</v>
      </c>
      <c r="C23" s="185" t="s">
        <v>163</v>
      </c>
      <c r="D23" s="171" t="s">
        <v>146</v>
      </c>
      <c r="E23" s="172">
        <v>7.4724000000000004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15</v>
      </c>
      <c r="M23" s="174">
        <f>G23*(1+L23/100)</f>
        <v>0</v>
      </c>
      <c r="N23" s="172">
        <v>6.5799999999999999E-3</v>
      </c>
      <c r="O23" s="172">
        <f>ROUND(E23*N23,2)</f>
        <v>0.05</v>
      </c>
      <c r="P23" s="172">
        <v>0</v>
      </c>
      <c r="Q23" s="172">
        <f>ROUND(E23*P23,2)</f>
        <v>0</v>
      </c>
      <c r="R23" s="174"/>
      <c r="S23" s="174" t="s">
        <v>135</v>
      </c>
      <c r="T23" s="175" t="s">
        <v>135</v>
      </c>
      <c r="U23" s="158">
        <v>0.31900000000000001</v>
      </c>
      <c r="V23" s="158">
        <f>ROUND(E23*U23,2)</f>
        <v>2.38</v>
      </c>
      <c r="W23" s="158"/>
      <c r="X23" s="158" t="s">
        <v>136</v>
      </c>
      <c r="Y23" s="158" t="s">
        <v>137</v>
      </c>
      <c r="Z23" s="148"/>
      <c r="AA23" s="148"/>
      <c r="AB23" s="148"/>
      <c r="AC23" s="148"/>
      <c r="AD23" s="148"/>
      <c r="AE23" s="148"/>
      <c r="AF23" s="148"/>
      <c r="AG23" s="148" t="s">
        <v>138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186" t="s">
        <v>164</v>
      </c>
      <c r="D24" s="159"/>
      <c r="E24" s="160"/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143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86" t="s">
        <v>165</v>
      </c>
      <c r="D25" s="159"/>
      <c r="E25" s="160">
        <v>4.5552000000000001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143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6" t="s">
        <v>154</v>
      </c>
      <c r="D26" s="159"/>
      <c r="E26" s="160"/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143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3" x14ac:dyDescent="0.2">
      <c r="A27" s="155"/>
      <c r="B27" s="156"/>
      <c r="C27" s="186" t="s">
        <v>166</v>
      </c>
      <c r="D27" s="159"/>
      <c r="E27" s="160">
        <v>2.9171999999999998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143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69">
        <v>8</v>
      </c>
      <c r="B28" s="170" t="s">
        <v>167</v>
      </c>
      <c r="C28" s="185" t="s">
        <v>168</v>
      </c>
      <c r="D28" s="171" t="s">
        <v>146</v>
      </c>
      <c r="E28" s="172">
        <v>23.872399999999999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15</v>
      </c>
      <c r="M28" s="174">
        <f>G28*(1+L28/100)</f>
        <v>0</v>
      </c>
      <c r="N28" s="172">
        <v>3.6700000000000001E-3</v>
      </c>
      <c r="O28" s="172">
        <f>ROUND(E28*N28,2)</f>
        <v>0.09</v>
      </c>
      <c r="P28" s="172">
        <v>0</v>
      </c>
      <c r="Q28" s="172">
        <f>ROUND(E28*P28,2)</f>
        <v>0</v>
      </c>
      <c r="R28" s="174"/>
      <c r="S28" s="174" t="s">
        <v>135</v>
      </c>
      <c r="T28" s="175" t="s">
        <v>135</v>
      </c>
      <c r="U28" s="158">
        <v>0.36199999999999999</v>
      </c>
      <c r="V28" s="158">
        <f>ROUND(E28*U28,2)</f>
        <v>8.64</v>
      </c>
      <c r="W28" s="158"/>
      <c r="X28" s="158" t="s">
        <v>136</v>
      </c>
      <c r="Y28" s="158" t="s">
        <v>137</v>
      </c>
      <c r="Z28" s="148"/>
      <c r="AA28" s="148"/>
      <c r="AB28" s="148"/>
      <c r="AC28" s="148"/>
      <c r="AD28" s="148"/>
      <c r="AE28" s="148"/>
      <c r="AF28" s="148"/>
      <c r="AG28" s="148" t="s">
        <v>138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186" t="s">
        <v>164</v>
      </c>
      <c r="D29" s="159"/>
      <c r="E29" s="160"/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143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86" t="s">
        <v>169</v>
      </c>
      <c r="D30" s="159"/>
      <c r="E30" s="160">
        <v>16.235199999999999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143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86" t="s">
        <v>170</v>
      </c>
      <c r="D31" s="159"/>
      <c r="E31" s="160">
        <v>-1.2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143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3" x14ac:dyDescent="0.2">
      <c r="A32" s="155"/>
      <c r="B32" s="156"/>
      <c r="C32" s="186" t="s">
        <v>154</v>
      </c>
      <c r="D32" s="159"/>
      <c r="E32" s="160"/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143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86" t="s">
        <v>171</v>
      </c>
      <c r="D33" s="159"/>
      <c r="E33" s="160">
        <v>10.3972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143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86" t="s">
        <v>170</v>
      </c>
      <c r="D34" s="159"/>
      <c r="E34" s="160">
        <v>-1.2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143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86" t="s">
        <v>156</v>
      </c>
      <c r="D35" s="159"/>
      <c r="E35" s="160">
        <v>-0.36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143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">
      <c r="A36" s="162" t="s">
        <v>130</v>
      </c>
      <c r="B36" s="163" t="s">
        <v>59</v>
      </c>
      <c r="C36" s="183" t="s">
        <v>60</v>
      </c>
      <c r="D36" s="164"/>
      <c r="E36" s="165"/>
      <c r="F36" s="166"/>
      <c r="G36" s="166">
        <f>SUMIF(AG37:AG40,"&lt;&gt;NOR",G37:G40)</f>
        <v>0</v>
      </c>
      <c r="H36" s="166"/>
      <c r="I36" s="166">
        <f>SUM(I37:I40)</f>
        <v>0</v>
      </c>
      <c r="J36" s="166"/>
      <c r="K36" s="166">
        <f>SUM(K37:K40)</f>
        <v>0</v>
      </c>
      <c r="L36" s="166"/>
      <c r="M36" s="166">
        <f>SUM(M37:M40)</f>
        <v>0</v>
      </c>
      <c r="N36" s="165"/>
      <c r="O36" s="165">
        <f>SUM(O37:O40)</f>
        <v>0.15</v>
      </c>
      <c r="P36" s="165"/>
      <c r="Q36" s="165">
        <f>SUM(Q37:Q40)</f>
        <v>0</v>
      </c>
      <c r="R36" s="166"/>
      <c r="S36" s="166"/>
      <c r="T36" s="167"/>
      <c r="U36" s="161"/>
      <c r="V36" s="161">
        <f>SUM(V37:V40)</f>
        <v>0.75</v>
      </c>
      <c r="W36" s="161"/>
      <c r="X36" s="161"/>
      <c r="Y36" s="161"/>
      <c r="AG36" t="s">
        <v>131</v>
      </c>
    </row>
    <row r="37" spans="1:60" outlineLevel="1" x14ac:dyDescent="0.2">
      <c r="A37" s="169">
        <v>9</v>
      </c>
      <c r="B37" s="170" t="s">
        <v>172</v>
      </c>
      <c r="C37" s="185" t="s">
        <v>173</v>
      </c>
      <c r="D37" s="171" t="s">
        <v>146</v>
      </c>
      <c r="E37" s="172">
        <v>2.9872000000000001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15</v>
      </c>
      <c r="M37" s="174">
        <f>G37*(1+L37/100)</f>
        <v>0</v>
      </c>
      <c r="N37" s="172">
        <v>4.9840000000000002E-2</v>
      </c>
      <c r="O37" s="172">
        <f>ROUND(E37*N37,2)</f>
        <v>0.15</v>
      </c>
      <c r="P37" s="172">
        <v>0</v>
      </c>
      <c r="Q37" s="172">
        <f>ROUND(E37*P37,2)</f>
        <v>0</v>
      </c>
      <c r="R37" s="174"/>
      <c r="S37" s="174" t="s">
        <v>135</v>
      </c>
      <c r="T37" s="175" t="s">
        <v>135</v>
      </c>
      <c r="U37" s="158">
        <v>0.25</v>
      </c>
      <c r="V37" s="158">
        <f>ROUND(E37*U37,2)</f>
        <v>0.75</v>
      </c>
      <c r="W37" s="158"/>
      <c r="X37" s="158" t="s">
        <v>136</v>
      </c>
      <c r="Y37" s="158" t="s">
        <v>137</v>
      </c>
      <c r="Z37" s="148"/>
      <c r="AA37" s="148"/>
      <c r="AB37" s="148"/>
      <c r="AC37" s="148"/>
      <c r="AD37" s="148"/>
      <c r="AE37" s="148"/>
      <c r="AF37" s="148"/>
      <c r="AG37" s="148" t="s">
        <v>138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6" t="s">
        <v>174</v>
      </c>
      <c r="D38" s="159"/>
      <c r="E38" s="160"/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143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86" t="s">
        <v>175</v>
      </c>
      <c r="D39" s="159"/>
      <c r="E39" s="160">
        <v>2.1172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143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86" t="s">
        <v>176</v>
      </c>
      <c r="D40" s="159"/>
      <c r="E40" s="160">
        <v>0.87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143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x14ac:dyDescent="0.2">
      <c r="A41" s="162" t="s">
        <v>130</v>
      </c>
      <c r="B41" s="163" t="s">
        <v>61</v>
      </c>
      <c r="C41" s="183" t="s">
        <v>62</v>
      </c>
      <c r="D41" s="164"/>
      <c r="E41" s="165"/>
      <c r="F41" s="166"/>
      <c r="G41" s="166">
        <f>SUMIF(AG42:AG42,"&lt;&gt;NOR",G42:G42)</f>
        <v>0</v>
      </c>
      <c r="H41" s="166"/>
      <c r="I41" s="166">
        <f>SUM(I42:I42)</f>
        <v>0</v>
      </c>
      <c r="J41" s="166"/>
      <c r="K41" s="166">
        <f>SUM(K42:K42)</f>
        <v>0</v>
      </c>
      <c r="L41" s="166"/>
      <c r="M41" s="166">
        <f>SUM(M42:M42)</f>
        <v>0</v>
      </c>
      <c r="N41" s="165"/>
      <c r="O41" s="165">
        <f>SUM(O42:O42)</f>
        <v>0</v>
      </c>
      <c r="P41" s="165"/>
      <c r="Q41" s="165">
        <f>SUM(Q42:Q42)</f>
        <v>0</v>
      </c>
      <c r="R41" s="166"/>
      <c r="S41" s="166"/>
      <c r="T41" s="167"/>
      <c r="U41" s="161"/>
      <c r="V41" s="161">
        <f>SUM(V42:V42)</f>
        <v>0.71</v>
      </c>
      <c r="W41" s="161"/>
      <c r="X41" s="161"/>
      <c r="Y41" s="161"/>
      <c r="AG41" t="s">
        <v>131</v>
      </c>
    </row>
    <row r="42" spans="1:60" outlineLevel="1" x14ac:dyDescent="0.2">
      <c r="A42" s="176">
        <v>10</v>
      </c>
      <c r="B42" s="177" t="s">
        <v>177</v>
      </c>
      <c r="C42" s="184" t="s">
        <v>178</v>
      </c>
      <c r="D42" s="178" t="s">
        <v>146</v>
      </c>
      <c r="E42" s="179">
        <v>4</v>
      </c>
      <c r="F42" s="180"/>
      <c r="G42" s="181">
        <f>ROUND(E42*F42,2)</f>
        <v>0</v>
      </c>
      <c r="H42" s="180"/>
      <c r="I42" s="181">
        <f>ROUND(E42*H42,2)</f>
        <v>0</v>
      </c>
      <c r="J42" s="180"/>
      <c r="K42" s="181">
        <f>ROUND(E42*J42,2)</f>
        <v>0</v>
      </c>
      <c r="L42" s="181">
        <v>15</v>
      </c>
      <c r="M42" s="181">
        <f>G42*(1+L42/100)</f>
        <v>0</v>
      </c>
      <c r="N42" s="179">
        <v>1.2099999999999999E-3</v>
      </c>
      <c r="O42" s="179">
        <f>ROUND(E42*N42,2)</f>
        <v>0</v>
      </c>
      <c r="P42" s="179">
        <v>0</v>
      </c>
      <c r="Q42" s="179">
        <f>ROUND(E42*P42,2)</f>
        <v>0</v>
      </c>
      <c r="R42" s="181"/>
      <c r="S42" s="181" t="s">
        <v>135</v>
      </c>
      <c r="T42" s="182" t="s">
        <v>135</v>
      </c>
      <c r="U42" s="158">
        <v>0.17699999999999999</v>
      </c>
      <c r="V42" s="158">
        <f>ROUND(E42*U42,2)</f>
        <v>0.71</v>
      </c>
      <c r="W42" s="158"/>
      <c r="X42" s="158" t="s">
        <v>136</v>
      </c>
      <c r="Y42" s="158" t="s">
        <v>137</v>
      </c>
      <c r="Z42" s="148"/>
      <c r="AA42" s="148"/>
      <c r="AB42" s="148"/>
      <c r="AC42" s="148"/>
      <c r="AD42" s="148"/>
      <c r="AE42" s="148"/>
      <c r="AF42" s="148"/>
      <c r="AG42" s="148" t="s">
        <v>138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x14ac:dyDescent="0.2">
      <c r="A43" s="162" t="s">
        <v>130</v>
      </c>
      <c r="B43" s="163" t="s">
        <v>63</v>
      </c>
      <c r="C43" s="183" t="s">
        <v>64</v>
      </c>
      <c r="D43" s="164"/>
      <c r="E43" s="165"/>
      <c r="F43" s="166"/>
      <c r="G43" s="166">
        <f>SUMIF(AG44:AG55,"&lt;&gt;NOR",G44:G55)</f>
        <v>0</v>
      </c>
      <c r="H43" s="166"/>
      <c r="I43" s="166">
        <f>SUM(I44:I55)</f>
        <v>0</v>
      </c>
      <c r="J43" s="166"/>
      <c r="K43" s="166">
        <f>SUM(K44:K55)</f>
        <v>0</v>
      </c>
      <c r="L43" s="166"/>
      <c r="M43" s="166">
        <f>SUM(M44:M55)</f>
        <v>0</v>
      </c>
      <c r="N43" s="165"/>
      <c r="O43" s="165">
        <f>SUM(O44:O55)</f>
        <v>0</v>
      </c>
      <c r="P43" s="165"/>
      <c r="Q43" s="165">
        <f>SUM(Q44:Q55)</f>
        <v>0.33999999999999997</v>
      </c>
      <c r="R43" s="166"/>
      <c r="S43" s="166"/>
      <c r="T43" s="167"/>
      <c r="U43" s="161"/>
      <c r="V43" s="161">
        <f>SUM(V44:V55)</f>
        <v>2.99</v>
      </c>
      <c r="W43" s="161"/>
      <c r="X43" s="161"/>
      <c r="Y43" s="161"/>
      <c r="AG43" t="s">
        <v>131</v>
      </c>
    </row>
    <row r="44" spans="1:60" outlineLevel="1" x14ac:dyDescent="0.2">
      <c r="A44" s="169">
        <v>11</v>
      </c>
      <c r="B44" s="170" t="s">
        <v>179</v>
      </c>
      <c r="C44" s="185" t="s">
        <v>180</v>
      </c>
      <c r="D44" s="171" t="s">
        <v>146</v>
      </c>
      <c r="E44" s="172">
        <v>1.2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15</v>
      </c>
      <c r="M44" s="174">
        <f>G44*(1+L44/100)</f>
        <v>0</v>
      </c>
      <c r="N44" s="172">
        <v>1.17E-3</v>
      </c>
      <c r="O44" s="172">
        <f>ROUND(E44*N44,2)</f>
        <v>0</v>
      </c>
      <c r="P44" s="172">
        <v>7.5999999999999998E-2</v>
      </c>
      <c r="Q44" s="172">
        <f>ROUND(E44*P44,2)</f>
        <v>0.09</v>
      </c>
      <c r="R44" s="174"/>
      <c r="S44" s="174" t="s">
        <v>135</v>
      </c>
      <c r="T44" s="175" t="s">
        <v>135</v>
      </c>
      <c r="U44" s="158">
        <v>0.93899999999999995</v>
      </c>
      <c r="V44" s="158">
        <f>ROUND(E44*U44,2)</f>
        <v>1.1299999999999999</v>
      </c>
      <c r="W44" s="158"/>
      <c r="X44" s="158" t="s">
        <v>136</v>
      </c>
      <c r="Y44" s="158" t="s">
        <v>137</v>
      </c>
      <c r="Z44" s="148"/>
      <c r="AA44" s="148"/>
      <c r="AB44" s="148"/>
      <c r="AC44" s="148"/>
      <c r="AD44" s="148"/>
      <c r="AE44" s="148"/>
      <c r="AF44" s="148"/>
      <c r="AG44" s="148" t="s">
        <v>138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186" t="s">
        <v>181</v>
      </c>
      <c r="D45" s="159"/>
      <c r="E45" s="160">
        <v>1.2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143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69">
        <v>12</v>
      </c>
      <c r="B46" s="170" t="s">
        <v>182</v>
      </c>
      <c r="C46" s="185" t="s">
        <v>183</v>
      </c>
      <c r="D46" s="171" t="s">
        <v>146</v>
      </c>
      <c r="E46" s="172">
        <v>0.8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15</v>
      </c>
      <c r="M46" s="174">
        <f>G46*(1+L46/100)</f>
        <v>0</v>
      </c>
      <c r="N46" s="172">
        <v>1.65E-3</v>
      </c>
      <c r="O46" s="172">
        <f>ROUND(E46*N46,2)</f>
        <v>0</v>
      </c>
      <c r="P46" s="172">
        <v>0.187</v>
      </c>
      <c r="Q46" s="172">
        <f>ROUND(E46*P46,2)</f>
        <v>0.15</v>
      </c>
      <c r="R46" s="174"/>
      <c r="S46" s="174" t="s">
        <v>135</v>
      </c>
      <c r="T46" s="175" t="s">
        <v>135</v>
      </c>
      <c r="U46" s="158">
        <v>0.48</v>
      </c>
      <c r="V46" s="158">
        <f>ROUND(E46*U46,2)</f>
        <v>0.38</v>
      </c>
      <c r="W46" s="158"/>
      <c r="X46" s="158" t="s">
        <v>136</v>
      </c>
      <c r="Y46" s="158" t="s">
        <v>137</v>
      </c>
      <c r="Z46" s="148"/>
      <c r="AA46" s="148"/>
      <c r="AB46" s="148"/>
      <c r="AC46" s="148"/>
      <c r="AD46" s="148"/>
      <c r="AE46" s="148"/>
      <c r="AF46" s="148"/>
      <c r="AG46" s="148" t="s">
        <v>138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246" t="s">
        <v>184</v>
      </c>
      <c r="D47" s="247"/>
      <c r="E47" s="247"/>
      <c r="F47" s="247"/>
      <c r="G47" s="247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151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6" t="s">
        <v>185</v>
      </c>
      <c r="D48" s="159"/>
      <c r="E48" s="160">
        <v>0.8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143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76">
        <v>13</v>
      </c>
      <c r="B49" s="177" t="s">
        <v>186</v>
      </c>
      <c r="C49" s="184" t="s">
        <v>187</v>
      </c>
      <c r="D49" s="178" t="s">
        <v>188</v>
      </c>
      <c r="E49" s="179">
        <v>1.5</v>
      </c>
      <c r="F49" s="180"/>
      <c r="G49" s="181">
        <f>ROUND(E49*F49,2)</f>
        <v>0</v>
      </c>
      <c r="H49" s="180"/>
      <c r="I49" s="181">
        <f>ROUND(E49*H49,2)</f>
        <v>0</v>
      </c>
      <c r="J49" s="180"/>
      <c r="K49" s="181">
        <f>ROUND(E49*J49,2)</f>
        <v>0</v>
      </c>
      <c r="L49" s="181">
        <v>15</v>
      </c>
      <c r="M49" s="181">
        <f>G49*(1+L49/100)</f>
        <v>0</v>
      </c>
      <c r="N49" s="179">
        <v>0</v>
      </c>
      <c r="O49" s="179">
        <f>ROUND(E49*N49,2)</f>
        <v>0</v>
      </c>
      <c r="P49" s="179">
        <v>4.2000000000000003E-2</v>
      </c>
      <c r="Q49" s="179">
        <f>ROUND(E49*P49,2)</f>
        <v>0.06</v>
      </c>
      <c r="R49" s="181"/>
      <c r="S49" s="181" t="s">
        <v>135</v>
      </c>
      <c r="T49" s="182" t="s">
        <v>135</v>
      </c>
      <c r="U49" s="158">
        <v>0.71499999999999997</v>
      </c>
      <c r="V49" s="158">
        <f>ROUND(E49*U49,2)</f>
        <v>1.07</v>
      </c>
      <c r="W49" s="158"/>
      <c r="X49" s="158" t="s">
        <v>136</v>
      </c>
      <c r="Y49" s="158" t="s">
        <v>137</v>
      </c>
      <c r="Z49" s="148"/>
      <c r="AA49" s="148"/>
      <c r="AB49" s="148"/>
      <c r="AC49" s="148"/>
      <c r="AD49" s="148"/>
      <c r="AE49" s="148"/>
      <c r="AF49" s="148"/>
      <c r="AG49" s="148" t="s">
        <v>138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69">
        <v>14</v>
      </c>
      <c r="B50" s="170" t="s">
        <v>189</v>
      </c>
      <c r="C50" s="185" t="s">
        <v>190</v>
      </c>
      <c r="D50" s="171" t="s">
        <v>146</v>
      </c>
      <c r="E50" s="172">
        <v>0.6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15</v>
      </c>
      <c r="M50" s="174">
        <f>G50*(1+L50/100)</f>
        <v>0</v>
      </c>
      <c r="N50" s="172">
        <v>0</v>
      </c>
      <c r="O50" s="172">
        <f>ROUND(E50*N50,2)</f>
        <v>0</v>
      </c>
      <c r="P50" s="172">
        <v>6.8000000000000005E-2</v>
      </c>
      <c r="Q50" s="172">
        <f>ROUND(E50*P50,2)</f>
        <v>0.04</v>
      </c>
      <c r="R50" s="174"/>
      <c r="S50" s="174" t="s">
        <v>135</v>
      </c>
      <c r="T50" s="175" t="s">
        <v>135</v>
      </c>
      <c r="U50" s="158">
        <v>0.69</v>
      </c>
      <c r="V50" s="158">
        <f>ROUND(E50*U50,2)</f>
        <v>0.41</v>
      </c>
      <c r="W50" s="158"/>
      <c r="X50" s="158" t="s">
        <v>136</v>
      </c>
      <c r="Y50" s="158" t="s">
        <v>137</v>
      </c>
      <c r="Z50" s="148"/>
      <c r="AA50" s="148"/>
      <c r="AB50" s="148"/>
      <c r="AC50" s="148"/>
      <c r="AD50" s="148"/>
      <c r="AE50" s="148"/>
      <c r="AF50" s="148"/>
      <c r="AG50" s="148" t="s">
        <v>138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186" t="s">
        <v>191</v>
      </c>
      <c r="D51" s="159"/>
      <c r="E51" s="160">
        <v>0.6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143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6">
        <v>15</v>
      </c>
      <c r="B52" s="177" t="s">
        <v>192</v>
      </c>
      <c r="C52" s="184" t="s">
        <v>193</v>
      </c>
      <c r="D52" s="178" t="s">
        <v>194</v>
      </c>
      <c r="E52" s="179">
        <v>1</v>
      </c>
      <c r="F52" s="180"/>
      <c r="G52" s="181">
        <f>ROUND(E52*F52,2)</f>
        <v>0</v>
      </c>
      <c r="H52" s="180"/>
      <c r="I52" s="181">
        <f>ROUND(E52*H52,2)</f>
        <v>0</v>
      </c>
      <c r="J52" s="180"/>
      <c r="K52" s="181">
        <f>ROUND(E52*J52,2)</f>
        <v>0</v>
      </c>
      <c r="L52" s="181">
        <v>15</v>
      </c>
      <c r="M52" s="181">
        <f>G52*(1+L52/100)</f>
        <v>0</v>
      </c>
      <c r="N52" s="179">
        <v>0</v>
      </c>
      <c r="O52" s="179">
        <f>ROUND(E52*N52,2)</f>
        <v>0</v>
      </c>
      <c r="P52" s="179">
        <v>0</v>
      </c>
      <c r="Q52" s="179">
        <f>ROUND(E52*P52,2)</f>
        <v>0</v>
      </c>
      <c r="R52" s="181"/>
      <c r="S52" s="181" t="s">
        <v>195</v>
      </c>
      <c r="T52" s="182" t="s">
        <v>196</v>
      </c>
      <c r="U52" s="158">
        <v>0</v>
      </c>
      <c r="V52" s="158">
        <f>ROUND(E52*U52,2)</f>
        <v>0</v>
      </c>
      <c r="W52" s="158"/>
      <c r="X52" s="158" t="s">
        <v>136</v>
      </c>
      <c r="Y52" s="158" t="s">
        <v>137</v>
      </c>
      <c r="Z52" s="148"/>
      <c r="AA52" s="148"/>
      <c r="AB52" s="148"/>
      <c r="AC52" s="148"/>
      <c r="AD52" s="148"/>
      <c r="AE52" s="148"/>
      <c r="AF52" s="148"/>
      <c r="AG52" s="148" t="s">
        <v>138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6">
        <v>16</v>
      </c>
      <c r="B53" s="177" t="s">
        <v>69</v>
      </c>
      <c r="C53" s="184" t="s">
        <v>197</v>
      </c>
      <c r="D53" s="178" t="s">
        <v>194</v>
      </c>
      <c r="E53" s="179">
        <v>1</v>
      </c>
      <c r="F53" s="180"/>
      <c r="G53" s="181">
        <f>ROUND(E53*F53,2)</f>
        <v>0</v>
      </c>
      <c r="H53" s="180"/>
      <c r="I53" s="181">
        <f>ROUND(E53*H53,2)</f>
        <v>0</v>
      </c>
      <c r="J53" s="180"/>
      <c r="K53" s="181">
        <f>ROUND(E53*J53,2)</f>
        <v>0</v>
      </c>
      <c r="L53" s="181">
        <v>15</v>
      </c>
      <c r="M53" s="181">
        <f>G53*(1+L53/100)</f>
        <v>0</v>
      </c>
      <c r="N53" s="179">
        <v>0</v>
      </c>
      <c r="O53" s="179">
        <f>ROUND(E53*N53,2)</f>
        <v>0</v>
      </c>
      <c r="P53" s="179">
        <v>0</v>
      </c>
      <c r="Q53" s="179">
        <f>ROUND(E53*P53,2)</f>
        <v>0</v>
      </c>
      <c r="R53" s="181"/>
      <c r="S53" s="181" t="s">
        <v>195</v>
      </c>
      <c r="T53" s="182" t="s">
        <v>196</v>
      </c>
      <c r="U53" s="158">
        <v>0</v>
      </c>
      <c r="V53" s="158">
        <f>ROUND(E53*U53,2)</f>
        <v>0</v>
      </c>
      <c r="W53" s="158"/>
      <c r="X53" s="158" t="s">
        <v>136</v>
      </c>
      <c r="Y53" s="158" t="s">
        <v>137</v>
      </c>
      <c r="Z53" s="148"/>
      <c r="AA53" s="148"/>
      <c r="AB53" s="148"/>
      <c r="AC53" s="148"/>
      <c r="AD53" s="148"/>
      <c r="AE53" s="148"/>
      <c r="AF53" s="148"/>
      <c r="AG53" s="148" t="s">
        <v>138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76">
        <v>17</v>
      </c>
      <c r="B54" s="177" t="s">
        <v>71</v>
      </c>
      <c r="C54" s="184" t="s">
        <v>198</v>
      </c>
      <c r="D54" s="178" t="s">
        <v>194</v>
      </c>
      <c r="E54" s="179">
        <v>1</v>
      </c>
      <c r="F54" s="180"/>
      <c r="G54" s="181">
        <f>ROUND(E54*F54,2)</f>
        <v>0</v>
      </c>
      <c r="H54" s="180"/>
      <c r="I54" s="181">
        <f>ROUND(E54*H54,2)</f>
        <v>0</v>
      </c>
      <c r="J54" s="180"/>
      <c r="K54" s="181">
        <f>ROUND(E54*J54,2)</f>
        <v>0</v>
      </c>
      <c r="L54" s="181">
        <v>15</v>
      </c>
      <c r="M54" s="181">
        <f>G54*(1+L54/100)</f>
        <v>0</v>
      </c>
      <c r="N54" s="179">
        <v>0</v>
      </c>
      <c r="O54" s="179">
        <f>ROUND(E54*N54,2)</f>
        <v>0</v>
      </c>
      <c r="P54" s="179">
        <v>0</v>
      </c>
      <c r="Q54" s="179">
        <f>ROUND(E54*P54,2)</f>
        <v>0</v>
      </c>
      <c r="R54" s="181"/>
      <c r="S54" s="181" t="s">
        <v>195</v>
      </c>
      <c r="T54" s="182" t="s">
        <v>196</v>
      </c>
      <c r="U54" s="158">
        <v>0</v>
      </c>
      <c r="V54" s="158">
        <f>ROUND(E54*U54,2)</f>
        <v>0</v>
      </c>
      <c r="W54" s="158"/>
      <c r="X54" s="158" t="s">
        <v>136</v>
      </c>
      <c r="Y54" s="158" t="s">
        <v>137</v>
      </c>
      <c r="Z54" s="148"/>
      <c r="AA54" s="148"/>
      <c r="AB54" s="148"/>
      <c r="AC54" s="148"/>
      <c r="AD54" s="148"/>
      <c r="AE54" s="148"/>
      <c r="AF54" s="148"/>
      <c r="AG54" s="148" t="s">
        <v>138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6">
        <v>18</v>
      </c>
      <c r="B55" s="177" t="s">
        <v>75</v>
      </c>
      <c r="C55" s="184" t="s">
        <v>199</v>
      </c>
      <c r="D55" s="178" t="s">
        <v>194</v>
      </c>
      <c r="E55" s="179">
        <v>1</v>
      </c>
      <c r="F55" s="180"/>
      <c r="G55" s="181">
        <f>ROUND(E55*F55,2)</f>
        <v>0</v>
      </c>
      <c r="H55" s="180"/>
      <c r="I55" s="181">
        <f>ROUND(E55*H55,2)</f>
        <v>0</v>
      </c>
      <c r="J55" s="180"/>
      <c r="K55" s="181">
        <f>ROUND(E55*J55,2)</f>
        <v>0</v>
      </c>
      <c r="L55" s="181">
        <v>15</v>
      </c>
      <c r="M55" s="181">
        <f>G55*(1+L55/100)</f>
        <v>0</v>
      </c>
      <c r="N55" s="179">
        <v>0</v>
      </c>
      <c r="O55" s="179">
        <f>ROUND(E55*N55,2)</f>
        <v>0</v>
      </c>
      <c r="P55" s="179">
        <v>0</v>
      </c>
      <c r="Q55" s="179">
        <f>ROUND(E55*P55,2)</f>
        <v>0</v>
      </c>
      <c r="R55" s="181"/>
      <c r="S55" s="181" t="s">
        <v>195</v>
      </c>
      <c r="T55" s="182" t="s">
        <v>196</v>
      </c>
      <c r="U55" s="158">
        <v>0</v>
      </c>
      <c r="V55" s="158">
        <f>ROUND(E55*U55,2)</f>
        <v>0</v>
      </c>
      <c r="W55" s="158"/>
      <c r="X55" s="158" t="s">
        <v>136</v>
      </c>
      <c r="Y55" s="158" t="s">
        <v>137</v>
      </c>
      <c r="Z55" s="148"/>
      <c r="AA55" s="148"/>
      <c r="AB55" s="148"/>
      <c r="AC55" s="148"/>
      <c r="AD55" s="148"/>
      <c r="AE55" s="148"/>
      <c r="AF55" s="148"/>
      <c r="AG55" s="148" t="s">
        <v>138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x14ac:dyDescent="0.2">
      <c r="A56" s="162" t="s">
        <v>130</v>
      </c>
      <c r="B56" s="163" t="s">
        <v>65</v>
      </c>
      <c r="C56" s="183" t="s">
        <v>66</v>
      </c>
      <c r="D56" s="164"/>
      <c r="E56" s="165"/>
      <c r="F56" s="166"/>
      <c r="G56" s="166">
        <f>SUMIF(AG57:AG57,"&lt;&gt;NOR",G57:G57)</f>
        <v>0</v>
      </c>
      <c r="H56" s="166"/>
      <c r="I56" s="166">
        <f>SUM(I57:I57)</f>
        <v>0</v>
      </c>
      <c r="J56" s="166"/>
      <c r="K56" s="166">
        <f>SUM(K57:K57)</f>
        <v>0</v>
      </c>
      <c r="L56" s="166"/>
      <c r="M56" s="166">
        <f>SUM(M57:M57)</f>
        <v>0</v>
      </c>
      <c r="N56" s="165"/>
      <c r="O56" s="165">
        <f>SUM(O57:O57)</f>
        <v>0</v>
      </c>
      <c r="P56" s="165"/>
      <c r="Q56" s="165">
        <f>SUM(Q57:Q57)</f>
        <v>0</v>
      </c>
      <c r="R56" s="166"/>
      <c r="S56" s="166"/>
      <c r="T56" s="167"/>
      <c r="U56" s="161"/>
      <c r="V56" s="161">
        <f>SUM(V57:V57)</f>
        <v>3.17</v>
      </c>
      <c r="W56" s="161"/>
      <c r="X56" s="161"/>
      <c r="Y56" s="161"/>
      <c r="AG56" t="s">
        <v>131</v>
      </c>
    </row>
    <row r="57" spans="1:60" ht="22.5" outlineLevel="1" x14ac:dyDescent="0.2">
      <c r="A57" s="176">
        <v>19</v>
      </c>
      <c r="B57" s="177" t="s">
        <v>200</v>
      </c>
      <c r="C57" s="184" t="s">
        <v>201</v>
      </c>
      <c r="D57" s="178" t="s">
        <v>202</v>
      </c>
      <c r="E57" s="179">
        <v>1.5092000000000001</v>
      </c>
      <c r="F57" s="180"/>
      <c r="G57" s="181">
        <f>ROUND(E57*F57,2)</f>
        <v>0</v>
      </c>
      <c r="H57" s="180"/>
      <c r="I57" s="181">
        <f>ROUND(E57*H57,2)</f>
        <v>0</v>
      </c>
      <c r="J57" s="180"/>
      <c r="K57" s="181">
        <f>ROUND(E57*J57,2)</f>
        <v>0</v>
      </c>
      <c r="L57" s="181">
        <v>15</v>
      </c>
      <c r="M57" s="181">
        <f>G57*(1+L57/100)</f>
        <v>0</v>
      </c>
      <c r="N57" s="179">
        <v>0</v>
      </c>
      <c r="O57" s="179">
        <f>ROUND(E57*N57,2)</f>
        <v>0</v>
      </c>
      <c r="P57" s="179">
        <v>0</v>
      </c>
      <c r="Q57" s="179">
        <f>ROUND(E57*P57,2)</f>
        <v>0</v>
      </c>
      <c r="R57" s="181"/>
      <c r="S57" s="181" t="s">
        <v>135</v>
      </c>
      <c r="T57" s="182" t="s">
        <v>135</v>
      </c>
      <c r="U57" s="158">
        <v>2.1</v>
      </c>
      <c r="V57" s="158">
        <f>ROUND(E57*U57,2)</f>
        <v>3.17</v>
      </c>
      <c r="W57" s="158"/>
      <c r="X57" s="158" t="s">
        <v>203</v>
      </c>
      <c r="Y57" s="158" t="s">
        <v>137</v>
      </c>
      <c r="Z57" s="148"/>
      <c r="AA57" s="148"/>
      <c r="AB57" s="148"/>
      <c r="AC57" s="148"/>
      <c r="AD57" s="148"/>
      <c r="AE57" s="148"/>
      <c r="AF57" s="148"/>
      <c r="AG57" s="148" t="s">
        <v>204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62" t="s">
        <v>130</v>
      </c>
      <c r="B58" s="163" t="s">
        <v>67</v>
      </c>
      <c r="C58" s="183" t="s">
        <v>68</v>
      </c>
      <c r="D58" s="164"/>
      <c r="E58" s="165"/>
      <c r="F58" s="166"/>
      <c r="G58" s="166">
        <f>SUMIF(AG59:AG67,"&lt;&gt;NOR",G59:G67)</f>
        <v>0</v>
      </c>
      <c r="H58" s="166"/>
      <c r="I58" s="166">
        <f>SUM(I59:I67)</f>
        <v>0</v>
      </c>
      <c r="J58" s="166"/>
      <c r="K58" s="166">
        <f>SUM(K59:K67)</f>
        <v>0</v>
      </c>
      <c r="L58" s="166"/>
      <c r="M58" s="166">
        <f>SUM(M59:M67)</f>
        <v>0</v>
      </c>
      <c r="N58" s="165"/>
      <c r="O58" s="165">
        <f>SUM(O59:O67)</f>
        <v>0.02</v>
      </c>
      <c r="P58" s="165"/>
      <c r="Q58" s="165">
        <f>SUM(Q59:Q67)</f>
        <v>0</v>
      </c>
      <c r="R58" s="166"/>
      <c r="S58" s="166"/>
      <c r="T58" s="167"/>
      <c r="U58" s="161"/>
      <c r="V58" s="161">
        <f>SUM(V59:V67)</f>
        <v>2.2899999999999996</v>
      </c>
      <c r="W58" s="161"/>
      <c r="X58" s="161"/>
      <c r="Y58" s="161"/>
      <c r="AG58" t="s">
        <v>131</v>
      </c>
    </row>
    <row r="59" spans="1:60" outlineLevel="1" x14ac:dyDescent="0.2">
      <c r="A59" s="169">
        <v>20</v>
      </c>
      <c r="B59" s="170" t="s">
        <v>205</v>
      </c>
      <c r="C59" s="185" t="s">
        <v>206</v>
      </c>
      <c r="D59" s="171" t="s">
        <v>146</v>
      </c>
      <c r="E59" s="172">
        <v>5.8612000000000002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15</v>
      </c>
      <c r="M59" s="174">
        <f>G59*(1+L59/100)</f>
        <v>0</v>
      </c>
      <c r="N59" s="172">
        <v>3.6800000000000001E-3</v>
      </c>
      <c r="O59" s="172">
        <f>ROUND(E59*N59,2)</f>
        <v>0.02</v>
      </c>
      <c r="P59" s="172">
        <v>0</v>
      </c>
      <c r="Q59" s="172">
        <f>ROUND(E59*P59,2)</f>
        <v>0</v>
      </c>
      <c r="R59" s="174"/>
      <c r="S59" s="174" t="s">
        <v>135</v>
      </c>
      <c r="T59" s="175" t="s">
        <v>135</v>
      </c>
      <c r="U59" s="158">
        <v>0.38500000000000001</v>
      </c>
      <c r="V59" s="158">
        <f>ROUND(E59*U59,2)</f>
        <v>2.2599999999999998</v>
      </c>
      <c r="W59" s="158"/>
      <c r="X59" s="158" t="s">
        <v>136</v>
      </c>
      <c r="Y59" s="158" t="s">
        <v>137</v>
      </c>
      <c r="Z59" s="148"/>
      <c r="AA59" s="148"/>
      <c r="AB59" s="148"/>
      <c r="AC59" s="148"/>
      <c r="AD59" s="148"/>
      <c r="AE59" s="148"/>
      <c r="AF59" s="148"/>
      <c r="AG59" s="148" t="s">
        <v>138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246" t="s">
        <v>207</v>
      </c>
      <c r="D60" s="247"/>
      <c r="E60" s="247"/>
      <c r="F60" s="247"/>
      <c r="G60" s="247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151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86" t="s">
        <v>164</v>
      </c>
      <c r="D61" s="159"/>
      <c r="E61" s="160"/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143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86" t="s">
        <v>175</v>
      </c>
      <c r="D62" s="159"/>
      <c r="E62" s="160">
        <v>2.1172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143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86" t="s">
        <v>208</v>
      </c>
      <c r="D63" s="159"/>
      <c r="E63" s="160">
        <v>1.752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143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 x14ac:dyDescent="0.2">
      <c r="A64" s="155"/>
      <c r="B64" s="156"/>
      <c r="C64" s="186" t="s">
        <v>154</v>
      </c>
      <c r="D64" s="159"/>
      <c r="E64" s="160"/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143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">
      <c r="A65" s="155"/>
      <c r="B65" s="156"/>
      <c r="C65" s="186" t="s">
        <v>176</v>
      </c>
      <c r="D65" s="159"/>
      <c r="E65" s="160">
        <v>0.87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143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">
      <c r="A66" s="155"/>
      <c r="B66" s="156"/>
      <c r="C66" s="186" t="s">
        <v>209</v>
      </c>
      <c r="D66" s="159"/>
      <c r="E66" s="160">
        <v>1.1220000000000001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143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6">
        <v>21</v>
      </c>
      <c r="B67" s="177" t="s">
        <v>210</v>
      </c>
      <c r="C67" s="184" t="s">
        <v>211</v>
      </c>
      <c r="D67" s="178" t="s">
        <v>202</v>
      </c>
      <c r="E67" s="179">
        <v>2.1569999999999999E-2</v>
      </c>
      <c r="F67" s="180"/>
      <c r="G67" s="181">
        <f>ROUND(E67*F67,2)</f>
        <v>0</v>
      </c>
      <c r="H67" s="180"/>
      <c r="I67" s="181">
        <f>ROUND(E67*H67,2)</f>
        <v>0</v>
      </c>
      <c r="J67" s="180"/>
      <c r="K67" s="181">
        <f>ROUND(E67*J67,2)</f>
        <v>0</v>
      </c>
      <c r="L67" s="181">
        <v>15</v>
      </c>
      <c r="M67" s="181">
        <f>G67*(1+L67/100)</f>
        <v>0</v>
      </c>
      <c r="N67" s="179">
        <v>0</v>
      </c>
      <c r="O67" s="179">
        <f>ROUND(E67*N67,2)</f>
        <v>0</v>
      </c>
      <c r="P67" s="179">
        <v>0</v>
      </c>
      <c r="Q67" s="179">
        <f>ROUND(E67*P67,2)</f>
        <v>0</v>
      </c>
      <c r="R67" s="181"/>
      <c r="S67" s="181" t="s">
        <v>135</v>
      </c>
      <c r="T67" s="182" t="s">
        <v>135</v>
      </c>
      <c r="U67" s="158">
        <v>1.5669999999999999</v>
      </c>
      <c r="V67" s="158">
        <f>ROUND(E67*U67,2)</f>
        <v>0.03</v>
      </c>
      <c r="W67" s="158"/>
      <c r="X67" s="158" t="s">
        <v>203</v>
      </c>
      <c r="Y67" s="158" t="s">
        <v>137</v>
      </c>
      <c r="Z67" s="148"/>
      <c r="AA67" s="148"/>
      <c r="AB67" s="148"/>
      <c r="AC67" s="148"/>
      <c r="AD67" s="148"/>
      <c r="AE67" s="148"/>
      <c r="AF67" s="148"/>
      <c r="AG67" s="148" t="s">
        <v>204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x14ac:dyDescent="0.2">
      <c r="A68" s="162" t="s">
        <v>130</v>
      </c>
      <c r="B68" s="163" t="s">
        <v>69</v>
      </c>
      <c r="C68" s="183" t="s">
        <v>70</v>
      </c>
      <c r="D68" s="164"/>
      <c r="E68" s="165"/>
      <c r="F68" s="166"/>
      <c r="G68" s="166">
        <f>SUMIF(AG69:AG81,"&lt;&gt;NOR",G69:G81)</f>
        <v>0</v>
      </c>
      <c r="H68" s="166"/>
      <c r="I68" s="166">
        <f>SUM(I69:I81)</f>
        <v>0</v>
      </c>
      <c r="J68" s="166"/>
      <c r="K68" s="166">
        <f>SUM(K69:K81)</f>
        <v>0</v>
      </c>
      <c r="L68" s="166"/>
      <c r="M68" s="166">
        <f>SUM(M69:M81)</f>
        <v>0</v>
      </c>
      <c r="N68" s="165"/>
      <c r="O68" s="165">
        <f>SUM(O69:O81)</f>
        <v>0</v>
      </c>
      <c r="P68" s="165"/>
      <c r="Q68" s="165">
        <f>SUM(Q69:Q81)</f>
        <v>0</v>
      </c>
      <c r="R68" s="166"/>
      <c r="S68" s="166"/>
      <c r="T68" s="167"/>
      <c r="U68" s="161"/>
      <c r="V68" s="161">
        <f>SUM(V69:V81)</f>
        <v>2.8499999999999996</v>
      </c>
      <c r="W68" s="161"/>
      <c r="X68" s="161"/>
      <c r="Y68" s="161"/>
      <c r="AG68" t="s">
        <v>131</v>
      </c>
    </row>
    <row r="69" spans="1:60" outlineLevel="1" x14ac:dyDescent="0.2">
      <c r="A69" s="176">
        <v>22</v>
      </c>
      <c r="B69" s="177" t="s">
        <v>212</v>
      </c>
      <c r="C69" s="184" t="s">
        <v>213</v>
      </c>
      <c r="D69" s="178" t="s">
        <v>134</v>
      </c>
      <c r="E69" s="179">
        <v>1</v>
      </c>
      <c r="F69" s="180"/>
      <c r="G69" s="181">
        <f>ROUND(E69*F69,2)</f>
        <v>0</v>
      </c>
      <c r="H69" s="180"/>
      <c r="I69" s="181">
        <f>ROUND(E69*H69,2)</f>
        <v>0</v>
      </c>
      <c r="J69" s="180"/>
      <c r="K69" s="181">
        <f>ROUND(E69*J69,2)</f>
        <v>0</v>
      </c>
      <c r="L69" s="181">
        <v>15</v>
      </c>
      <c r="M69" s="181">
        <f>G69*(1+L69/100)</f>
        <v>0</v>
      </c>
      <c r="N69" s="179">
        <v>2.9E-4</v>
      </c>
      <c r="O69" s="179">
        <f>ROUND(E69*N69,2)</f>
        <v>0</v>
      </c>
      <c r="P69" s="179">
        <v>0</v>
      </c>
      <c r="Q69" s="179">
        <f>ROUND(E69*P69,2)</f>
        <v>0</v>
      </c>
      <c r="R69" s="181"/>
      <c r="S69" s="181" t="s">
        <v>135</v>
      </c>
      <c r="T69" s="182" t="s">
        <v>135</v>
      </c>
      <c r="U69" s="158">
        <v>0.221</v>
      </c>
      <c r="V69" s="158">
        <f>ROUND(E69*U69,2)</f>
        <v>0.22</v>
      </c>
      <c r="W69" s="158"/>
      <c r="X69" s="158" t="s">
        <v>136</v>
      </c>
      <c r="Y69" s="158" t="s">
        <v>137</v>
      </c>
      <c r="Z69" s="148"/>
      <c r="AA69" s="148"/>
      <c r="AB69" s="148"/>
      <c r="AC69" s="148"/>
      <c r="AD69" s="148"/>
      <c r="AE69" s="148"/>
      <c r="AF69" s="148"/>
      <c r="AG69" s="148" t="s">
        <v>138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69">
        <v>23</v>
      </c>
      <c r="B70" s="170" t="s">
        <v>214</v>
      </c>
      <c r="C70" s="185" t="s">
        <v>215</v>
      </c>
      <c r="D70" s="171" t="s">
        <v>188</v>
      </c>
      <c r="E70" s="172">
        <v>4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15</v>
      </c>
      <c r="M70" s="174">
        <f>G70*(1+L70/100)</f>
        <v>0</v>
      </c>
      <c r="N70" s="172">
        <v>4.6999999999999999E-4</v>
      </c>
      <c r="O70" s="172">
        <f>ROUND(E70*N70,2)</f>
        <v>0</v>
      </c>
      <c r="P70" s="172">
        <v>0</v>
      </c>
      <c r="Q70" s="172">
        <f>ROUND(E70*P70,2)</f>
        <v>0</v>
      </c>
      <c r="R70" s="174"/>
      <c r="S70" s="174" t="s">
        <v>135</v>
      </c>
      <c r="T70" s="175" t="s">
        <v>135</v>
      </c>
      <c r="U70" s="158">
        <v>0.35899999999999999</v>
      </c>
      <c r="V70" s="158">
        <f>ROUND(E70*U70,2)</f>
        <v>1.44</v>
      </c>
      <c r="W70" s="158"/>
      <c r="X70" s="158" t="s">
        <v>136</v>
      </c>
      <c r="Y70" s="158" t="s">
        <v>137</v>
      </c>
      <c r="Z70" s="148"/>
      <c r="AA70" s="148"/>
      <c r="AB70" s="148"/>
      <c r="AC70" s="148"/>
      <c r="AD70" s="148"/>
      <c r="AE70" s="148"/>
      <c r="AF70" s="148"/>
      <c r="AG70" s="148" t="s">
        <v>138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246" t="s">
        <v>216</v>
      </c>
      <c r="D71" s="247"/>
      <c r="E71" s="247"/>
      <c r="F71" s="247"/>
      <c r="G71" s="247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151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69">
        <v>24</v>
      </c>
      <c r="B72" s="170" t="s">
        <v>217</v>
      </c>
      <c r="C72" s="185" t="s">
        <v>218</v>
      </c>
      <c r="D72" s="171" t="s">
        <v>188</v>
      </c>
      <c r="E72" s="172">
        <v>1</v>
      </c>
      <c r="F72" s="173"/>
      <c r="G72" s="174">
        <f>ROUND(E72*F72,2)</f>
        <v>0</v>
      </c>
      <c r="H72" s="173"/>
      <c r="I72" s="174">
        <f>ROUND(E72*H72,2)</f>
        <v>0</v>
      </c>
      <c r="J72" s="173"/>
      <c r="K72" s="174">
        <f>ROUND(E72*J72,2)</f>
        <v>0</v>
      </c>
      <c r="L72" s="174">
        <v>15</v>
      </c>
      <c r="M72" s="174">
        <f>G72*(1+L72/100)</f>
        <v>0</v>
      </c>
      <c r="N72" s="172">
        <v>6.9999999999999999E-4</v>
      </c>
      <c r="O72" s="172">
        <f>ROUND(E72*N72,2)</f>
        <v>0</v>
      </c>
      <c r="P72" s="172">
        <v>0</v>
      </c>
      <c r="Q72" s="172">
        <f>ROUND(E72*P72,2)</f>
        <v>0</v>
      </c>
      <c r="R72" s="174"/>
      <c r="S72" s="174" t="s">
        <v>135</v>
      </c>
      <c r="T72" s="175" t="s">
        <v>135</v>
      </c>
      <c r="U72" s="158">
        <v>0.45200000000000001</v>
      </c>
      <c r="V72" s="158">
        <f>ROUND(E72*U72,2)</f>
        <v>0.45</v>
      </c>
      <c r="W72" s="158"/>
      <c r="X72" s="158" t="s">
        <v>136</v>
      </c>
      <c r="Y72" s="158" t="s">
        <v>137</v>
      </c>
      <c r="Z72" s="148"/>
      <c r="AA72" s="148"/>
      <c r="AB72" s="148"/>
      <c r="AC72" s="148"/>
      <c r="AD72" s="148"/>
      <c r="AE72" s="148"/>
      <c r="AF72" s="148"/>
      <c r="AG72" s="148" t="s">
        <v>138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246" t="s">
        <v>216</v>
      </c>
      <c r="D73" s="247"/>
      <c r="E73" s="247"/>
      <c r="F73" s="247"/>
      <c r="G73" s="247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151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69">
        <v>25</v>
      </c>
      <c r="B74" s="170" t="s">
        <v>219</v>
      </c>
      <c r="C74" s="185" t="s">
        <v>220</v>
      </c>
      <c r="D74" s="171" t="s">
        <v>134</v>
      </c>
      <c r="E74" s="172">
        <v>2</v>
      </c>
      <c r="F74" s="173"/>
      <c r="G74" s="174">
        <f>ROUND(E74*F74,2)</f>
        <v>0</v>
      </c>
      <c r="H74" s="173"/>
      <c r="I74" s="174">
        <f>ROUND(E74*H74,2)</f>
        <v>0</v>
      </c>
      <c r="J74" s="173"/>
      <c r="K74" s="174">
        <f>ROUND(E74*J74,2)</f>
        <v>0</v>
      </c>
      <c r="L74" s="174">
        <v>15</v>
      </c>
      <c r="M74" s="174">
        <f>G74*(1+L74/100)</f>
        <v>0</v>
      </c>
      <c r="N74" s="172">
        <v>0</v>
      </c>
      <c r="O74" s="172">
        <f>ROUND(E74*N74,2)</f>
        <v>0</v>
      </c>
      <c r="P74" s="172">
        <v>0</v>
      </c>
      <c r="Q74" s="172">
        <f>ROUND(E74*P74,2)</f>
        <v>0</v>
      </c>
      <c r="R74" s="174"/>
      <c r="S74" s="174" t="s">
        <v>135</v>
      </c>
      <c r="T74" s="175" t="s">
        <v>135</v>
      </c>
      <c r="U74" s="158">
        <v>0.157</v>
      </c>
      <c r="V74" s="158">
        <f>ROUND(E74*U74,2)</f>
        <v>0.31</v>
      </c>
      <c r="W74" s="158"/>
      <c r="X74" s="158" t="s">
        <v>136</v>
      </c>
      <c r="Y74" s="158" t="s">
        <v>137</v>
      </c>
      <c r="Z74" s="148"/>
      <c r="AA74" s="148"/>
      <c r="AB74" s="148"/>
      <c r="AC74" s="148"/>
      <c r="AD74" s="148"/>
      <c r="AE74" s="148"/>
      <c r="AF74" s="148"/>
      <c r="AG74" s="148" t="s">
        <v>138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2" x14ac:dyDescent="0.2">
      <c r="A75" s="155"/>
      <c r="B75" s="156"/>
      <c r="C75" s="186" t="s">
        <v>221</v>
      </c>
      <c r="D75" s="159"/>
      <c r="E75" s="160">
        <v>1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143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">
      <c r="A76" s="155"/>
      <c r="B76" s="156"/>
      <c r="C76" s="186" t="s">
        <v>222</v>
      </c>
      <c r="D76" s="159"/>
      <c r="E76" s="160">
        <v>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143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69">
        <v>26</v>
      </c>
      <c r="B77" s="170" t="s">
        <v>223</v>
      </c>
      <c r="C77" s="185" t="s">
        <v>224</v>
      </c>
      <c r="D77" s="171" t="s">
        <v>134</v>
      </c>
      <c r="E77" s="172">
        <v>1</v>
      </c>
      <c r="F77" s="173"/>
      <c r="G77" s="174">
        <f>ROUND(E77*F77,2)</f>
        <v>0</v>
      </c>
      <c r="H77" s="173"/>
      <c r="I77" s="174">
        <f>ROUND(E77*H77,2)</f>
        <v>0</v>
      </c>
      <c r="J77" s="173"/>
      <c r="K77" s="174">
        <f>ROUND(E77*J77,2)</f>
        <v>0</v>
      </c>
      <c r="L77" s="174">
        <v>15</v>
      </c>
      <c r="M77" s="174">
        <f>G77*(1+L77/100)</f>
        <v>0</v>
      </c>
      <c r="N77" s="172">
        <v>0</v>
      </c>
      <c r="O77" s="172">
        <f>ROUND(E77*N77,2)</f>
        <v>0</v>
      </c>
      <c r="P77" s="172">
        <v>0</v>
      </c>
      <c r="Q77" s="172">
        <f>ROUND(E77*P77,2)</f>
        <v>0</v>
      </c>
      <c r="R77" s="174"/>
      <c r="S77" s="174" t="s">
        <v>135</v>
      </c>
      <c r="T77" s="175" t="s">
        <v>135</v>
      </c>
      <c r="U77" s="158">
        <v>0.17399999999999999</v>
      </c>
      <c r="V77" s="158">
        <f>ROUND(E77*U77,2)</f>
        <v>0.17</v>
      </c>
      <c r="W77" s="158"/>
      <c r="X77" s="158" t="s">
        <v>136</v>
      </c>
      <c r="Y77" s="158" t="s">
        <v>137</v>
      </c>
      <c r="Z77" s="148"/>
      <c r="AA77" s="148"/>
      <c r="AB77" s="148"/>
      <c r="AC77" s="148"/>
      <c r="AD77" s="148"/>
      <c r="AE77" s="148"/>
      <c r="AF77" s="148"/>
      <c r="AG77" s="148" t="s">
        <v>138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186" t="s">
        <v>225</v>
      </c>
      <c r="D78" s="159"/>
      <c r="E78" s="160">
        <v>1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143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69">
        <v>27</v>
      </c>
      <c r="B79" s="170" t="s">
        <v>226</v>
      </c>
      <c r="C79" s="185" t="s">
        <v>227</v>
      </c>
      <c r="D79" s="171" t="s">
        <v>134</v>
      </c>
      <c r="E79" s="172">
        <v>1</v>
      </c>
      <c r="F79" s="173"/>
      <c r="G79" s="174">
        <f>ROUND(E79*F79,2)</f>
        <v>0</v>
      </c>
      <c r="H79" s="173"/>
      <c r="I79" s="174">
        <f>ROUND(E79*H79,2)</f>
        <v>0</v>
      </c>
      <c r="J79" s="173"/>
      <c r="K79" s="174">
        <f>ROUND(E79*J79,2)</f>
        <v>0</v>
      </c>
      <c r="L79" s="174">
        <v>15</v>
      </c>
      <c r="M79" s="174">
        <f>G79*(1+L79/100)</f>
        <v>0</v>
      </c>
      <c r="N79" s="172">
        <v>0</v>
      </c>
      <c r="O79" s="172">
        <f>ROUND(E79*N79,2)</f>
        <v>0</v>
      </c>
      <c r="P79" s="172">
        <v>0</v>
      </c>
      <c r="Q79" s="172">
        <f>ROUND(E79*P79,2)</f>
        <v>0</v>
      </c>
      <c r="R79" s="174"/>
      <c r="S79" s="174" t="s">
        <v>135</v>
      </c>
      <c r="T79" s="175" t="s">
        <v>135</v>
      </c>
      <c r="U79" s="158">
        <v>0.25900000000000001</v>
      </c>
      <c r="V79" s="158">
        <f>ROUND(E79*U79,2)</f>
        <v>0.26</v>
      </c>
      <c r="W79" s="158"/>
      <c r="X79" s="158" t="s">
        <v>136</v>
      </c>
      <c r="Y79" s="158" t="s">
        <v>137</v>
      </c>
      <c r="Z79" s="148"/>
      <c r="AA79" s="148"/>
      <c r="AB79" s="148"/>
      <c r="AC79" s="148"/>
      <c r="AD79" s="148"/>
      <c r="AE79" s="148"/>
      <c r="AF79" s="148"/>
      <c r="AG79" s="148" t="s">
        <v>138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86" t="s">
        <v>228</v>
      </c>
      <c r="D80" s="159"/>
      <c r="E80" s="160">
        <v>1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143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76">
        <v>28</v>
      </c>
      <c r="B81" s="177" t="s">
        <v>229</v>
      </c>
      <c r="C81" s="184" t="s">
        <v>230</v>
      </c>
      <c r="D81" s="178" t="s">
        <v>202</v>
      </c>
      <c r="E81" s="179">
        <v>2.8700000000000002E-3</v>
      </c>
      <c r="F81" s="180"/>
      <c r="G81" s="181">
        <f>ROUND(E81*F81,2)</f>
        <v>0</v>
      </c>
      <c r="H81" s="180"/>
      <c r="I81" s="181">
        <f>ROUND(E81*H81,2)</f>
        <v>0</v>
      </c>
      <c r="J81" s="180"/>
      <c r="K81" s="181">
        <f>ROUND(E81*J81,2)</f>
        <v>0</v>
      </c>
      <c r="L81" s="181">
        <v>15</v>
      </c>
      <c r="M81" s="181">
        <f>G81*(1+L81/100)</f>
        <v>0</v>
      </c>
      <c r="N81" s="179">
        <v>0</v>
      </c>
      <c r="O81" s="179">
        <f>ROUND(E81*N81,2)</f>
        <v>0</v>
      </c>
      <c r="P81" s="179">
        <v>0</v>
      </c>
      <c r="Q81" s="179">
        <f>ROUND(E81*P81,2)</f>
        <v>0</v>
      </c>
      <c r="R81" s="181"/>
      <c r="S81" s="181" t="s">
        <v>135</v>
      </c>
      <c r="T81" s="182" t="s">
        <v>135</v>
      </c>
      <c r="U81" s="158">
        <v>1.47</v>
      </c>
      <c r="V81" s="158">
        <f>ROUND(E81*U81,2)</f>
        <v>0</v>
      </c>
      <c r="W81" s="158"/>
      <c r="X81" s="158" t="s">
        <v>203</v>
      </c>
      <c r="Y81" s="158" t="s">
        <v>137</v>
      </c>
      <c r="Z81" s="148"/>
      <c r="AA81" s="148"/>
      <c r="AB81" s="148"/>
      <c r="AC81" s="148"/>
      <c r="AD81" s="148"/>
      <c r="AE81" s="148"/>
      <c r="AF81" s="148"/>
      <c r="AG81" s="148" t="s">
        <v>204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x14ac:dyDescent="0.2">
      <c r="A82" s="162" t="s">
        <v>130</v>
      </c>
      <c r="B82" s="163" t="s">
        <v>71</v>
      </c>
      <c r="C82" s="183" t="s">
        <v>72</v>
      </c>
      <c r="D82" s="164"/>
      <c r="E82" s="165"/>
      <c r="F82" s="166"/>
      <c r="G82" s="166">
        <f>SUMIF(AG83:AG112,"&lt;&gt;NOR",G83:G112)</f>
        <v>0</v>
      </c>
      <c r="H82" s="166"/>
      <c r="I82" s="166">
        <f>SUM(I83:I112)</f>
        <v>0</v>
      </c>
      <c r="J82" s="166"/>
      <c r="K82" s="166">
        <f>SUM(K83:K112)</f>
        <v>0</v>
      </c>
      <c r="L82" s="166"/>
      <c r="M82" s="166">
        <f>SUM(M83:M112)</f>
        <v>0</v>
      </c>
      <c r="N82" s="165"/>
      <c r="O82" s="165">
        <f>SUM(O83:O112)</f>
        <v>0.04</v>
      </c>
      <c r="P82" s="165"/>
      <c r="Q82" s="165">
        <f>SUM(Q83:Q112)</f>
        <v>0</v>
      </c>
      <c r="R82" s="166"/>
      <c r="S82" s="166"/>
      <c r="T82" s="167"/>
      <c r="U82" s="161"/>
      <c r="V82" s="161">
        <f>SUM(V83:V112)</f>
        <v>9.32</v>
      </c>
      <c r="W82" s="161"/>
      <c r="X82" s="161"/>
      <c r="Y82" s="161"/>
      <c r="AG82" t="s">
        <v>131</v>
      </c>
    </row>
    <row r="83" spans="1:60" ht="22.5" outlineLevel="1" x14ac:dyDescent="0.2">
      <c r="A83" s="169">
        <v>29</v>
      </c>
      <c r="B83" s="170" t="s">
        <v>231</v>
      </c>
      <c r="C83" s="185" t="s">
        <v>232</v>
      </c>
      <c r="D83" s="171" t="s">
        <v>188</v>
      </c>
      <c r="E83" s="172">
        <v>10</v>
      </c>
      <c r="F83" s="173"/>
      <c r="G83" s="174">
        <f>ROUND(E83*F83,2)</f>
        <v>0</v>
      </c>
      <c r="H83" s="173"/>
      <c r="I83" s="174">
        <f>ROUND(E83*H83,2)</f>
        <v>0</v>
      </c>
      <c r="J83" s="173"/>
      <c r="K83" s="174">
        <f>ROUND(E83*J83,2)</f>
        <v>0</v>
      </c>
      <c r="L83" s="174">
        <v>15</v>
      </c>
      <c r="M83" s="174">
        <f>G83*(1+L83/100)</f>
        <v>0</v>
      </c>
      <c r="N83" s="172">
        <v>3.9899999999999996E-3</v>
      </c>
      <c r="O83" s="172">
        <f>ROUND(E83*N83,2)</f>
        <v>0.04</v>
      </c>
      <c r="P83" s="172">
        <v>0</v>
      </c>
      <c r="Q83" s="172">
        <f>ROUND(E83*P83,2)</f>
        <v>0</v>
      </c>
      <c r="R83" s="174"/>
      <c r="S83" s="174" t="s">
        <v>135</v>
      </c>
      <c r="T83" s="175" t="s">
        <v>135</v>
      </c>
      <c r="U83" s="158">
        <v>0.54290000000000005</v>
      </c>
      <c r="V83" s="158">
        <f>ROUND(E83*U83,2)</f>
        <v>5.43</v>
      </c>
      <c r="W83" s="158"/>
      <c r="X83" s="158" t="s">
        <v>136</v>
      </c>
      <c r="Y83" s="158" t="s">
        <v>137</v>
      </c>
      <c r="Z83" s="148"/>
      <c r="AA83" s="148"/>
      <c r="AB83" s="148"/>
      <c r="AC83" s="148"/>
      <c r="AD83" s="148"/>
      <c r="AE83" s="148"/>
      <c r="AF83" s="148"/>
      <c r="AG83" s="148" t="s">
        <v>138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246" t="s">
        <v>233</v>
      </c>
      <c r="D84" s="247"/>
      <c r="E84" s="247"/>
      <c r="F84" s="247"/>
      <c r="G84" s="247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151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">
      <c r="A85" s="155"/>
      <c r="B85" s="156"/>
      <c r="C85" s="248" t="s">
        <v>234</v>
      </c>
      <c r="D85" s="249"/>
      <c r="E85" s="249"/>
      <c r="F85" s="249"/>
      <c r="G85" s="249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151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2">
      <c r="A86" s="155"/>
      <c r="B86" s="156"/>
      <c r="C86" s="186" t="s">
        <v>235</v>
      </c>
      <c r="D86" s="159"/>
      <c r="E86" s="160">
        <v>4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143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86" t="s">
        <v>236</v>
      </c>
      <c r="D87" s="159"/>
      <c r="E87" s="160">
        <v>6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143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ht="22.5" outlineLevel="1" x14ac:dyDescent="0.2">
      <c r="A88" s="169">
        <v>30</v>
      </c>
      <c r="B88" s="170" t="s">
        <v>237</v>
      </c>
      <c r="C88" s="185" t="s">
        <v>238</v>
      </c>
      <c r="D88" s="171" t="s">
        <v>188</v>
      </c>
      <c r="E88" s="172">
        <v>10</v>
      </c>
      <c r="F88" s="173"/>
      <c r="G88" s="174">
        <f>ROUND(E88*F88,2)</f>
        <v>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15</v>
      </c>
      <c r="M88" s="174">
        <f>G88*(1+L88/100)</f>
        <v>0</v>
      </c>
      <c r="N88" s="172">
        <v>2.0000000000000002E-5</v>
      </c>
      <c r="O88" s="172">
        <f>ROUND(E88*N88,2)</f>
        <v>0</v>
      </c>
      <c r="P88" s="172">
        <v>0</v>
      </c>
      <c r="Q88" s="172">
        <f>ROUND(E88*P88,2)</f>
        <v>0</v>
      </c>
      <c r="R88" s="174"/>
      <c r="S88" s="174" t="s">
        <v>135</v>
      </c>
      <c r="T88" s="175" t="s">
        <v>135</v>
      </c>
      <c r="U88" s="158">
        <v>0.129</v>
      </c>
      <c r="V88" s="158">
        <f>ROUND(E88*U88,2)</f>
        <v>1.29</v>
      </c>
      <c r="W88" s="158"/>
      <c r="X88" s="158" t="s">
        <v>136</v>
      </c>
      <c r="Y88" s="158" t="s">
        <v>137</v>
      </c>
      <c r="Z88" s="148"/>
      <c r="AA88" s="148"/>
      <c r="AB88" s="148"/>
      <c r="AC88" s="148"/>
      <c r="AD88" s="148"/>
      <c r="AE88" s="148"/>
      <c r="AF88" s="148"/>
      <c r="AG88" s="148" t="s">
        <v>138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2">
      <c r="A89" s="155"/>
      <c r="B89" s="156"/>
      <c r="C89" s="246" t="s">
        <v>239</v>
      </c>
      <c r="D89" s="247"/>
      <c r="E89" s="247"/>
      <c r="F89" s="247"/>
      <c r="G89" s="247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151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186" t="s">
        <v>235</v>
      </c>
      <c r="D90" s="159"/>
      <c r="E90" s="160">
        <v>4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143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86" t="s">
        <v>236</v>
      </c>
      <c r="D91" s="159"/>
      <c r="E91" s="160">
        <v>6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143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69">
        <v>31</v>
      </c>
      <c r="B92" s="170" t="s">
        <v>240</v>
      </c>
      <c r="C92" s="185" t="s">
        <v>241</v>
      </c>
      <c r="D92" s="171" t="s">
        <v>134</v>
      </c>
      <c r="E92" s="172">
        <v>4</v>
      </c>
      <c r="F92" s="173"/>
      <c r="G92" s="174">
        <f>ROUND(E92*F92,2)</f>
        <v>0</v>
      </c>
      <c r="H92" s="173"/>
      <c r="I92" s="174">
        <f>ROUND(E92*H92,2)</f>
        <v>0</v>
      </c>
      <c r="J92" s="173"/>
      <c r="K92" s="174">
        <f>ROUND(E92*J92,2)</f>
        <v>0</v>
      </c>
      <c r="L92" s="174">
        <v>15</v>
      </c>
      <c r="M92" s="174">
        <f>G92*(1+L92/100)</f>
        <v>0</v>
      </c>
      <c r="N92" s="172">
        <v>6.3000000000000003E-4</v>
      </c>
      <c r="O92" s="172">
        <f>ROUND(E92*N92,2)</f>
        <v>0</v>
      </c>
      <c r="P92" s="172">
        <v>0</v>
      </c>
      <c r="Q92" s="172">
        <f>ROUND(E92*P92,2)</f>
        <v>0</v>
      </c>
      <c r="R92" s="174"/>
      <c r="S92" s="174" t="s">
        <v>135</v>
      </c>
      <c r="T92" s="175" t="s">
        <v>135</v>
      </c>
      <c r="U92" s="158">
        <v>0.27200000000000002</v>
      </c>
      <c r="V92" s="158">
        <f>ROUND(E92*U92,2)</f>
        <v>1.0900000000000001</v>
      </c>
      <c r="W92" s="158"/>
      <c r="X92" s="158" t="s">
        <v>136</v>
      </c>
      <c r="Y92" s="158" t="s">
        <v>137</v>
      </c>
      <c r="Z92" s="148"/>
      <c r="AA92" s="148"/>
      <c r="AB92" s="148"/>
      <c r="AC92" s="148"/>
      <c r="AD92" s="148"/>
      <c r="AE92" s="148"/>
      <c r="AF92" s="148"/>
      <c r="AG92" s="148" t="s">
        <v>138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246" t="s">
        <v>242</v>
      </c>
      <c r="D93" s="247"/>
      <c r="E93" s="247"/>
      <c r="F93" s="247"/>
      <c r="G93" s="247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151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">
      <c r="A94" s="155"/>
      <c r="B94" s="156"/>
      <c r="C94" s="186" t="s">
        <v>228</v>
      </c>
      <c r="D94" s="159"/>
      <c r="E94" s="160">
        <v>1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143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186" t="s">
        <v>243</v>
      </c>
      <c r="D95" s="159"/>
      <c r="E95" s="160">
        <v>2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143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186" t="s">
        <v>222</v>
      </c>
      <c r="D96" s="159"/>
      <c r="E96" s="160">
        <v>1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143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69">
        <v>32</v>
      </c>
      <c r="B97" s="170" t="s">
        <v>244</v>
      </c>
      <c r="C97" s="185" t="s">
        <v>245</v>
      </c>
      <c r="D97" s="171" t="s">
        <v>246</v>
      </c>
      <c r="E97" s="172">
        <v>1</v>
      </c>
      <c r="F97" s="173"/>
      <c r="G97" s="174">
        <f>ROUND(E97*F97,2)</f>
        <v>0</v>
      </c>
      <c r="H97" s="173"/>
      <c r="I97" s="174">
        <f>ROUND(E97*H97,2)</f>
        <v>0</v>
      </c>
      <c r="J97" s="173"/>
      <c r="K97" s="174">
        <f>ROUND(E97*J97,2)</f>
        <v>0</v>
      </c>
      <c r="L97" s="174">
        <v>15</v>
      </c>
      <c r="M97" s="174">
        <f>G97*(1+L97/100)</f>
        <v>0</v>
      </c>
      <c r="N97" s="172">
        <v>1.48E-3</v>
      </c>
      <c r="O97" s="172">
        <f>ROUND(E97*N97,2)</f>
        <v>0</v>
      </c>
      <c r="P97" s="172">
        <v>0</v>
      </c>
      <c r="Q97" s="172">
        <f>ROUND(E97*P97,2)</f>
        <v>0</v>
      </c>
      <c r="R97" s="174"/>
      <c r="S97" s="174" t="s">
        <v>135</v>
      </c>
      <c r="T97" s="175" t="s">
        <v>135</v>
      </c>
      <c r="U97" s="158">
        <v>0.54</v>
      </c>
      <c r="V97" s="158">
        <f>ROUND(E97*U97,2)</f>
        <v>0.54</v>
      </c>
      <c r="W97" s="158"/>
      <c r="X97" s="158" t="s">
        <v>136</v>
      </c>
      <c r="Y97" s="158" t="s">
        <v>137</v>
      </c>
      <c r="Z97" s="148"/>
      <c r="AA97" s="148"/>
      <c r="AB97" s="148"/>
      <c r="AC97" s="148"/>
      <c r="AD97" s="148"/>
      <c r="AE97" s="148"/>
      <c r="AF97" s="148"/>
      <c r="AG97" s="148" t="s">
        <v>138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">
      <c r="A98" s="155"/>
      <c r="B98" s="156"/>
      <c r="C98" s="246" t="s">
        <v>242</v>
      </c>
      <c r="D98" s="247"/>
      <c r="E98" s="247"/>
      <c r="F98" s="247"/>
      <c r="G98" s="247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151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186" t="s">
        <v>225</v>
      </c>
      <c r="D99" s="159"/>
      <c r="E99" s="160">
        <v>1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143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 x14ac:dyDescent="0.2">
      <c r="A100" s="169">
        <v>33</v>
      </c>
      <c r="B100" s="170" t="s">
        <v>247</v>
      </c>
      <c r="C100" s="185" t="s">
        <v>248</v>
      </c>
      <c r="D100" s="171" t="s">
        <v>134</v>
      </c>
      <c r="E100" s="172">
        <v>4</v>
      </c>
      <c r="F100" s="173"/>
      <c r="G100" s="174">
        <f>ROUND(E100*F100,2)</f>
        <v>0</v>
      </c>
      <c r="H100" s="173"/>
      <c r="I100" s="174">
        <f>ROUND(E100*H100,2)</f>
        <v>0</v>
      </c>
      <c r="J100" s="173"/>
      <c r="K100" s="174">
        <f>ROUND(E100*J100,2)</f>
        <v>0</v>
      </c>
      <c r="L100" s="174">
        <v>15</v>
      </c>
      <c r="M100" s="174">
        <f>G100*(1+L100/100)</f>
        <v>0</v>
      </c>
      <c r="N100" s="172">
        <v>4.0000000000000003E-5</v>
      </c>
      <c r="O100" s="172">
        <f>ROUND(E100*N100,2)</f>
        <v>0</v>
      </c>
      <c r="P100" s="172">
        <v>0</v>
      </c>
      <c r="Q100" s="172">
        <f>ROUND(E100*P100,2)</f>
        <v>0</v>
      </c>
      <c r="R100" s="174"/>
      <c r="S100" s="174" t="s">
        <v>135</v>
      </c>
      <c r="T100" s="175" t="s">
        <v>135</v>
      </c>
      <c r="U100" s="158">
        <v>0.14499999999999999</v>
      </c>
      <c r="V100" s="158">
        <f>ROUND(E100*U100,2)</f>
        <v>0.57999999999999996</v>
      </c>
      <c r="W100" s="158"/>
      <c r="X100" s="158" t="s">
        <v>136</v>
      </c>
      <c r="Y100" s="158" t="s">
        <v>137</v>
      </c>
      <c r="Z100" s="148"/>
      <c r="AA100" s="148"/>
      <c r="AB100" s="148"/>
      <c r="AC100" s="148"/>
      <c r="AD100" s="148"/>
      <c r="AE100" s="148"/>
      <c r="AF100" s="148"/>
      <c r="AG100" s="148" t="s">
        <v>138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186" t="s">
        <v>228</v>
      </c>
      <c r="D101" s="159"/>
      <c r="E101" s="160">
        <v>1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143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186" t="s">
        <v>243</v>
      </c>
      <c r="D102" s="159"/>
      <c r="E102" s="160">
        <v>2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143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6" t="s">
        <v>222</v>
      </c>
      <c r="D103" s="159"/>
      <c r="E103" s="160">
        <v>1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143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1" x14ac:dyDescent="0.2">
      <c r="A104" s="169">
        <v>34</v>
      </c>
      <c r="B104" s="170" t="s">
        <v>249</v>
      </c>
      <c r="C104" s="185" t="s">
        <v>250</v>
      </c>
      <c r="D104" s="171" t="s">
        <v>134</v>
      </c>
      <c r="E104" s="172">
        <v>2</v>
      </c>
      <c r="F104" s="173"/>
      <c r="G104" s="174">
        <f>ROUND(E104*F104,2)</f>
        <v>0</v>
      </c>
      <c r="H104" s="173"/>
      <c r="I104" s="174">
        <f>ROUND(E104*H104,2)</f>
        <v>0</v>
      </c>
      <c r="J104" s="173"/>
      <c r="K104" s="174">
        <f>ROUND(E104*J104,2)</f>
        <v>0</v>
      </c>
      <c r="L104" s="174">
        <v>15</v>
      </c>
      <c r="M104" s="174">
        <f>G104*(1+L104/100)</f>
        <v>0</v>
      </c>
      <c r="N104" s="172">
        <v>2.5999999999999998E-4</v>
      </c>
      <c r="O104" s="172">
        <f>ROUND(E104*N104,2)</f>
        <v>0</v>
      </c>
      <c r="P104" s="172">
        <v>0</v>
      </c>
      <c r="Q104" s="172">
        <f>ROUND(E104*P104,2)</f>
        <v>0</v>
      </c>
      <c r="R104" s="174"/>
      <c r="S104" s="174" t="s">
        <v>135</v>
      </c>
      <c r="T104" s="175" t="s">
        <v>135</v>
      </c>
      <c r="U104" s="158">
        <v>0.16500000000000001</v>
      </c>
      <c r="V104" s="158">
        <f>ROUND(E104*U104,2)</f>
        <v>0.33</v>
      </c>
      <c r="W104" s="158"/>
      <c r="X104" s="158" t="s">
        <v>136</v>
      </c>
      <c r="Y104" s="158" t="s">
        <v>137</v>
      </c>
      <c r="Z104" s="148"/>
      <c r="AA104" s="148"/>
      <c r="AB104" s="148"/>
      <c r="AC104" s="148"/>
      <c r="AD104" s="148"/>
      <c r="AE104" s="148"/>
      <c r="AF104" s="148"/>
      <c r="AG104" s="148" t="s">
        <v>138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86" t="s">
        <v>251</v>
      </c>
      <c r="D105" s="159"/>
      <c r="E105" s="160">
        <v>1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143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86" t="s">
        <v>252</v>
      </c>
      <c r="D106" s="159"/>
      <c r="E106" s="160">
        <v>1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143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1" x14ac:dyDescent="0.2">
      <c r="A107" s="169">
        <v>35</v>
      </c>
      <c r="B107" s="170" t="s">
        <v>253</v>
      </c>
      <c r="C107" s="185" t="s">
        <v>254</v>
      </c>
      <c r="D107" s="171" t="s">
        <v>134</v>
      </c>
      <c r="E107" s="172">
        <v>3</v>
      </c>
      <c r="F107" s="173"/>
      <c r="G107" s="174">
        <f>ROUND(E107*F107,2)</f>
        <v>0</v>
      </c>
      <c r="H107" s="173"/>
      <c r="I107" s="174">
        <f>ROUND(E107*H107,2)</f>
        <v>0</v>
      </c>
      <c r="J107" s="173"/>
      <c r="K107" s="174">
        <f>ROUND(E107*J107,2)</f>
        <v>0</v>
      </c>
      <c r="L107" s="174">
        <v>15</v>
      </c>
      <c r="M107" s="174">
        <f>G107*(1+L107/100)</f>
        <v>0</v>
      </c>
      <c r="N107" s="172">
        <v>2.0000000000000001E-4</v>
      </c>
      <c r="O107" s="172">
        <f>ROUND(E107*N107,2)</f>
        <v>0</v>
      </c>
      <c r="P107" s="172">
        <v>0</v>
      </c>
      <c r="Q107" s="172">
        <f>ROUND(E107*P107,2)</f>
        <v>0</v>
      </c>
      <c r="R107" s="174" t="s">
        <v>159</v>
      </c>
      <c r="S107" s="174" t="s">
        <v>135</v>
      </c>
      <c r="T107" s="175" t="s">
        <v>135</v>
      </c>
      <c r="U107" s="158">
        <v>0</v>
      </c>
      <c r="V107" s="158">
        <f>ROUND(E107*U107,2)</f>
        <v>0</v>
      </c>
      <c r="W107" s="158"/>
      <c r="X107" s="158" t="s">
        <v>160</v>
      </c>
      <c r="Y107" s="158" t="s">
        <v>137</v>
      </c>
      <c r="Z107" s="148"/>
      <c r="AA107" s="148"/>
      <c r="AB107" s="148"/>
      <c r="AC107" s="148"/>
      <c r="AD107" s="148"/>
      <c r="AE107" s="148"/>
      <c r="AF107" s="148"/>
      <c r="AG107" s="148" t="s">
        <v>161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2">
      <c r="A108" s="155"/>
      <c r="B108" s="156"/>
      <c r="C108" s="186" t="s">
        <v>228</v>
      </c>
      <c r="D108" s="159"/>
      <c r="E108" s="160">
        <v>1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143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86" t="s">
        <v>243</v>
      </c>
      <c r="D109" s="159"/>
      <c r="E109" s="160">
        <v>2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143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t="22.5" outlineLevel="1" x14ac:dyDescent="0.2">
      <c r="A110" s="169">
        <v>36</v>
      </c>
      <c r="B110" s="170" t="s">
        <v>255</v>
      </c>
      <c r="C110" s="185" t="s">
        <v>256</v>
      </c>
      <c r="D110" s="171" t="s">
        <v>134</v>
      </c>
      <c r="E110" s="172">
        <v>1</v>
      </c>
      <c r="F110" s="173"/>
      <c r="G110" s="174">
        <f>ROUND(E110*F110,2)</f>
        <v>0</v>
      </c>
      <c r="H110" s="173"/>
      <c r="I110" s="174">
        <f>ROUND(E110*H110,2)</f>
        <v>0</v>
      </c>
      <c r="J110" s="173"/>
      <c r="K110" s="174">
        <f>ROUND(E110*J110,2)</f>
        <v>0</v>
      </c>
      <c r="L110" s="174">
        <v>15</v>
      </c>
      <c r="M110" s="174">
        <f>G110*(1+L110/100)</f>
        <v>0</v>
      </c>
      <c r="N110" s="172">
        <v>2.0000000000000001E-4</v>
      </c>
      <c r="O110" s="172">
        <f>ROUND(E110*N110,2)</f>
        <v>0</v>
      </c>
      <c r="P110" s="172">
        <v>0</v>
      </c>
      <c r="Q110" s="172">
        <f>ROUND(E110*P110,2)</f>
        <v>0</v>
      </c>
      <c r="R110" s="174" t="s">
        <v>159</v>
      </c>
      <c r="S110" s="174" t="s">
        <v>135</v>
      </c>
      <c r="T110" s="175" t="s">
        <v>135</v>
      </c>
      <c r="U110" s="158">
        <v>0</v>
      </c>
      <c r="V110" s="158">
        <f>ROUND(E110*U110,2)</f>
        <v>0</v>
      </c>
      <c r="W110" s="158"/>
      <c r="X110" s="158" t="s">
        <v>160</v>
      </c>
      <c r="Y110" s="158" t="s">
        <v>137</v>
      </c>
      <c r="Z110" s="148"/>
      <c r="AA110" s="148"/>
      <c r="AB110" s="148"/>
      <c r="AC110" s="148"/>
      <c r="AD110" s="148"/>
      <c r="AE110" s="148"/>
      <c r="AF110" s="148"/>
      <c r="AG110" s="148" t="s">
        <v>161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186" t="s">
        <v>222</v>
      </c>
      <c r="D111" s="159"/>
      <c r="E111" s="160">
        <v>1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143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x14ac:dyDescent="0.2">
      <c r="A112" s="176">
        <v>37</v>
      </c>
      <c r="B112" s="177" t="s">
        <v>257</v>
      </c>
      <c r="C112" s="184" t="s">
        <v>258</v>
      </c>
      <c r="D112" s="178" t="s">
        <v>202</v>
      </c>
      <c r="E112" s="179">
        <v>4.5580000000000002E-2</v>
      </c>
      <c r="F112" s="180"/>
      <c r="G112" s="181">
        <f>ROUND(E112*F112,2)</f>
        <v>0</v>
      </c>
      <c r="H112" s="180"/>
      <c r="I112" s="181">
        <f>ROUND(E112*H112,2)</f>
        <v>0</v>
      </c>
      <c r="J112" s="180"/>
      <c r="K112" s="181">
        <f>ROUND(E112*J112,2)</f>
        <v>0</v>
      </c>
      <c r="L112" s="181">
        <v>15</v>
      </c>
      <c r="M112" s="181">
        <f>G112*(1+L112/100)</f>
        <v>0</v>
      </c>
      <c r="N112" s="179">
        <v>0</v>
      </c>
      <c r="O112" s="179">
        <f>ROUND(E112*N112,2)</f>
        <v>0</v>
      </c>
      <c r="P112" s="179">
        <v>0</v>
      </c>
      <c r="Q112" s="179">
        <f>ROUND(E112*P112,2)</f>
        <v>0</v>
      </c>
      <c r="R112" s="181"/>
      <c r="S112" s="181" t="s">
        <v>135</v>
      </c>
      <c r="T112" s="182" t="s">
        <v>135</v>
      </c>
      <c r="U112" s="158">
        <v>1.327</v>
      </c>
      <c r="V112" s="158">
        <f>ROUND(E112*U112,2)</f>
        <v>0.06</v>
      </c>
      <c r="W112" s="158"/>
      <c r="X112" s="158" t="s">
        <v>203</v>
      </c>
      <c r="Y112" s="158" t="s">
        <v>137</v>
      </c>
      <c r="Z112" s="148"/>
      <c r="AA112" s="148"/>
      <c r="AB112" s="148"/>
      <c r="AC112" s="148"/>
      <c r="AD112" s="148"/>
      <c r="AE112" s="148"/>
      <c r="AF112" s="148"/>
      <c r="AG112" s="148" t="s">
        <v>204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x14ac:dyDescent="0.2">
      <c r="A113" s="162" t="s">
        <v>130</v>
      </c>
      <c r="B113" s="163" t="s">
        <v>73</v>
      </c>
      <c r="C113" s="183" t="s">
        <v>74</v>
      </c>
      <c r="D113" s="164"/>
      <c r="E113" s="165"/>
      <c r="F113" s="166"/>
      <c r="G113" s="166">
        <f>SUMIF(AG114:AG137,"&lt;&gt;NOR",G114:G137)</f>
        <v>0</v>
      </c>
      <c r="H113" s="166"/>
      <c r="I113" s="166">
        <f>SUM(I114:I137)</f>
        <v>0</v>
      </c>
      <c r="J113" s="166"/>
      <c r="K113" s="166">
        <f>SUM(K114:K137)</f>
        <v>0</v>
      </c>
      <c r="L113" s="166"/>
      <c r="M113" s="166">
        <f>SUM(M114:M137)</f>
        <v>0</v>
      </c>
      <c r="N113" s="165"/>
      <c r="O113" s="165">
        <f>SUM(O114:O137)</f>
        <v>0.05</v>
      </c>
      <c r="P113" s="165"/>
      <c r="Q113" s="165">
        <f>SUM(Q114:Q137)</f>
        <v>0.08</v>
      </c>
      <c r="R113" s="166"/>
      <c r="S113" s="166"/>
      <c r="T113" s="167"/>
      <c r="U113" s="161"/>
      <c r="V113" s="161">
        <f>SUM(V114:V137)</f>
        <v>9.8000000000000007</v>
      </c>
      <c r="W113" s="161"/>
      <c r="X113" s="161"/>
      <c r="Y113" s="161"/>
      <c r="AG113" t="s">
        <v>131</v>
      </c>
    </row>
    <row r="114" spans="1:60" outlineLevel="1" x14ac:dyDescent="0.2">
      <c r="A114" s="176">
        <v>38</v>
      </c>
      <c r="B114" s="177" t="s">
        <v>259</v>
      </c>
      <c r="C114" s="184" t="s">
        <v>260</v>
      </c>
      <c r="D114" s="178" t="s">
        <v>194</v>
      </c>
      <c r="E114" s="179">
        <v>1</v>
      </c>
      <c r="F114" s="180"/>
      <c r="G114" s="181">
        <f t="shared" ref="G114:G120" si="0">ROUND(E114*F114,2)</f>
        <v>0</v>
      </c>
      <c r="H114" s="180"/>
      <c r="I114" s="181">
        <f t="shared" ref="I114:I120" si="1">ROUND(E114*H114,2)</f>
        <v>0</v>
      </c>
      <c r="J114" s="180"/>
      <c r="K114" s="181">
        <f t="shared" ref="K114:K120" si="2">ROUND(E114*J114,2)</f>
        <v>0</v>
      </c>
      <c r="L114" s="181">
        <v>15</v>
      </c>
      <c r="M114" s="181">
        <f t="shared" ref="M114:M120" si="3">G114*(1+L114/100)</f>
        <v>0</v>
      </c>
      <c r="N114" s="179">
        <v>0</v>
      </c>
      <c r="O114" s="179">
        <f t="shared" ref="O114:O120" si="4">ROUND(E114*N114,2)</f>
        <v>0</v>
      </c>
      <c r="P114" s="179">
        <v>3.4200000000000001E-2</v>
      </c>
      <c r="Q114" s="179">
        <f t="shared" ref="Q114:Q120" si="5">ROUND(E114*P114,2)</f>
        <v>0.03</v>
      </c>
      <c r="R114" s="181"/>
      <c r="S114" s="181" t="s">
        <v>135</v>
      </c>
      <c r="T114" s="182" t="s">
        <v>135</v>
      </c>
      <c r="U114" s="158">
        <v>0.46500000000000002</v>
      </c>
      <c r="V114" s="158">
        <f t="shared" ref="V114:V120" si="6">ROUND(E114*U114,2)</f>
        <v>0.47</v>
      </c>
      <c r="W114" s="158"/>
      <c r="X114" s="158" t="s">
        <v>136</v>
      </c>
      <c r="Y114" s="158" t="s">
        <v>137</v>
      </c>
      <c r="Z114" s="148"/>
      <c r="AA114" s="148"/>
      <c r="AB114" s="148"/>
      <c r="AC114" s="148"/>
      <c r="AD114" s="148"/>
      <c r="AE114" s="148"/>
      <c r="AF114" s="148"/>
      <c r="AG114" s="148" t="s">
        <v>138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">
      <c r="A115" s="176">
        <v>39</v>
      </c>
      <c r="B115" s="177" t="s">
        <v>261</v>
      </c>
      <c r="C115" s="184" t="s">
        <v>262</v>
      </c>
      <c r="D115" s="178" t="s">
        <v>194</v>
      </c>
      <c r="E115" s="179">
        <v>1</v>
      </c>
      <c r="F115" s="180"/>
      <c r="G115" s="181">
        <f t="shared" si="0"/>
        <v>0</v>
      </c>
      <c r="H115" s="180"/>
      <c r="I115" s="181">
        <f t="shared" si="1"/>
        <v>0</v>
      </c>
      <c r="J115" s="180"/>
      <c r="K115" s="181">
        <f t="shared" si="2"/>
        <v>0</v>
      </c>
      <c r="L115" s="181">
        <v>15</v>
      </c>
      <c r="M115" s="181">
        <f t="shared" si="3"/>
        <v>0</v>
      </c>
      <c r="N115" s="179">
        <v>1.8600000000000001E-3</v>
      </c>
      <c r="O115" s="179">
        <f t="shared" si="4"/>
        <v>0</v>
      </c>
      <c r="P115" s="179">
        <v>0</v>
      </c>
      <c r="Q115" s="179">
        <f t="shared" si="5"/>
        <v>0</v>
      </c>
      <c r="R115" s="181"/>
      <c r="S115" s="181" t="s">
        <v>135</v>
      </c>
      <c r="T115" s="182" t="s">
        <v>135</v>
      </c>
      <c r="U115" s="158">
        <v>1.3340000000000001</v>
      </c>
      <c r="V115" s="158">
        <f t="shared" si="6"/>
        <v>1.33</v>
      </c>
      <c r="W115" s="158"/>
      <c r="X115" s="158" t="s">
        <v>136</v>
      </c>
      <c r="Y115" s="158" t="s">
        <v>137</v>
      </c>
      <c r="Z115" s="148"/>
      <c r="AA115" s="148"/>
      <c r="AB115" s="148"/>
      <c r="AC115" s="148"/>
      <c r="AD115" s="148"/>
      <c r="AE115" s="148"/>
      <c r="AF115" s="148"/>
      <c r="AG115" s="148" t="s">
        <v>138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76">
        <v>40</v>
      </c>
      <c r="B116" s="177" t="s">
        <v>263</v>
      </c>
      <c r="C116" s="184" t="s">
        <v>264</v>
      </c>
      <c r="D116" s="178" t="s">
        <v>194</v>
      </c>
      <c r="E116" s="179">
        <v>1</v>
      </c>
      <c r="F116" s="180"/>
      <c r="G116" s="181">
        <f t="shared" si="0"/>
        <v>0</v>
      </c>
      <c r="H116" s="180"/>
      <c r="I116" s="181">
        <f t="shared" si="1"/>
        <v>0</v>
      </c>
      <c r="J116" s="180"/>
      <c r="K116" s="181">
        <f t="shared" si="2"/>
        <v>0</v>
      </c>
      <c r="L116" s="181">
        <v>15</v>
      </c>
      <c r="M116" s="181">
        <f t="shared" si="3"/>
        <v>0</v>
      </c>
      <c r="N116" s="179">
        <v>0</v>
      </c>
      <c r="O116" s="179">
        <f t="shared" si="4"/>
        <v>0</v>
      </c>
      <c r="P116" s="179">
        <v>1.9460000000000002E-2</v>
      </c>
      <c r="Q116" s="179">
        <f t="shared" si="5"/>
        <v>0.02</v>
      </c>
      <c r="R116" s="181"/>
      <c r="S116" s="181" t="s">
        <v>135</v>
      </c>
      <c r="T116" s="182" t="s">
        <v>135</v>
      </c>
      <c r="U116" s="158">
        <v>0.38200000000000001</v>
      </c>
      <c r="V116" s="158">
        <f t="shared" si="6"/>
        <v>0.38</v>
      </c>
      <c r="W116" s="158"/>
      <c r="X116" s="158" t="s">
        <v>136</v>
      </c>
      <c r="Y116" s="158" t="s">
        <v>137</v>
      </c>
      <c r="Z116" s="148"/>
      <c r="AA116" s="148"/>
      <c r="AB116" s="148"/>
      <c r="AC116" s="148"/>
      <c r="AD116" s="148"/>
      <c r="AE116" s="148"/>
      <c r="AF116" s="148"/>
      <c r="AG116" s="148" t="s">
        <v>138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">
      <c r="A117" s="176">
        <v>41</v>
      </c>
      <c r="B117" s="177" t="s">
        <v>265</v>
      </c>
      <c r="C117" s="184" t="s">
        <v>266</v>
      </c>
      <c r="D117" s="178" t="s">
        <v>267</v>
      </c>
      <c r="E117" s="179">
        <v>1</v>
      </c>
      <c r="F117" s="180"/>
      <c r="G117" s="181">
        <f t="shared" si="0"/>
        <v>0</v>
      </c>
      <c r="H117" s="180"/>
      <c r="I117" s="181">
        <f t="shared" si="1"/>
        <v>0</v>
      </c>
      <c r="J117" s="180"/>
      <c r="K117" s="181">
        <f t="shared" si="2"/>
        <v>0</v>
      </c>
      <c r="L117" s="181">
        <v>15</v>
      </c>
      <c r="M117" s="181">
        <f t="shared" si="3"/>
        <v>0</v>
      </c>
      <c r="N117" s="179">
        <v>1.41E-3</v>
      </c>
      <c r="O117" s="179">
        <f t="shared" si="4"/>
        <v>0</v>
      </c>
      <c r="P117" s="179">
        <v>0</v>
      </c>
      <c r="Q117" s="179">
        <f t="shared" si="5"/>
        <v>0</v>
      </c>
      <c r="R117" s="181"/>
      <c r="S117" s="181" t="s">
        <v>135</v>
      </c>
      <c r="T117" s="182" t="s">
        <v>135</v>
      </c>
      <c r="U117" s="158">
        <v>1.58</v>
      </c>
      <c r="V117" s="158">
        <f t="shared" si="6"/>
        <v>1.58</v>
      </c>
      <c r="W117" s="158"/>
      <c r="X117" s="158" t="s">
        <v>136</v>
      </c>
      <c r="Y117" s="158" t="s">
        <v>137</v>
      </c>
      <c r="Z117" s="148"/>
      <c r="AA117" s="148"/>
      <c r="AB117" s="148"/>
      <c r="AC117" s="148"/>
      <c r="AD117" s="148"/>
      <c r="AE117" s="148"/>
      <c r="AF117" s="148"/>
      <c r="AG117" s="148" t="s">
        <v>138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76">
        <v>42</v>
      </c>
      <c r="B118" s="177" t="s">
        <v>268</v>
      </c>
      <c r="C118" s="184" t="s">
        <v>269</v>
      </c>
      <c r="D118" s="178" t="s">
        <v>194</v>
      </c>
      <c r="E118" s="179">
        <v>1</v>
      </c>
      <c r="F118" s="180"/>
      <c r="G118" s="181">
        <f t="shared" si="0"/>
        <v>0</v>
      </c>
      <c r="H118" s="180"/>
      <c r="I118" s="181">
        <f t="shared" si="1"/>
        <v>0</v>
      </c>
      <c r="J118" s="180"/>
      <c r="K118" s="181">
        <f t="shared" si="2"/>
        <v>0</v>
      </c>
      <c r="L118" s="181">
        <v>15</v>
      </c>
      <c r="M118" s="181">
        <f t="shared" si="3"/>
        <v>0</v>
      </c>
      <c r="N118" s="179">
        <v>0</v>
      </c>
      <c r="O118" s="179">
        <f t="shared" si="4"/>
        <v>0</v>
      </c>
      <c r="P118" s="179">
        <v>3.2899999999999999E-2</v>
      </c>
      <c r="Q118" s="179">
        <f t="shared" si="5"/>
        <v>0.03</v>
      </c>
      <c r="R118" s="181"/>
      <c r="S118" s="181" t="s">
        <v>135</v>
      </c>
      <c r="T118" s="182" t="s">
        <v>135</v>
      </c>
      <c r="U118" s="158">
        <v>0.432</v>
      </c>
      <c r="V118" s="158">
        <f t="shared" si="6"/>
        <v>0.43</v>
      </c>
      <c r="W118" s="158"/>
      <c r="X118" s="158" t="s">
        <v>136</v>
      </c>
      <c r="Y118" s="158" t="s">
        <v>137</v>
      </c>
      <c r="Z118" s="148"/>
      <c r="AA118" s="148"/>
      <c r="AB118" s="148"/>
      <c r="AC118" s="148"/>
      <c r="AD118" s="148"/>
      <c r="AE118" s="148"/>
      <c r="AF118" s="148"/>
      <c r="AG118" s="148" t="s">
        <v>138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6">
        <v>43</v>
      </c>
      <c r="B119" s="177" t="s">
        <v>270</v>
      </c>
      <c r="C119" s="184" t="s">
        <v>271</v>
      </c>
      <c r="D119" s="178" t="s">
        <v>194</v>
      </c>
      <c r="E119" s="179">
        <v>1</v>
      </c>
      <c r="F119" s="180"/>
      <c r="G119" s="181">
        <f t="shared" si="0"/>
        <v>0</v>
      </c>
      <c r="H119" s="180"/>
      <c r="I119" s="181">
        <f t="shared" si="1"/>
        <v>0</v>
      </c>
      <c r="J119" s="180"/>
      <c r="K119" s="181">
        <f t="shared" si="2"/>
        <v>0</v>
      </c>
      <c r="L119" s="181">
        <v>15</v>
      </c>
      <c r="M119" s="181">
        <f t="shared" si="3"/>
        <v>0</v>
      </c>
      <c r="N119" s="179">
        <v>1.7000000000000001E-4</v>
      </c>
      <c r="O119" s="179">
        <f t="shared" si="4"/>
        <v>0</v>
      </c>
      <c r="P119" s="179">
        <v>0</v>
      </c>
      <c r="Q119" s="179">
        <f t="shared" si="5"/>
        <v>0</v>
      </c>
      <c r="R119" s="181"/>
      <c r="S119" s="181" t="s">
        <v>135</v>
      </c>
      <c r="T119" s="182" t="s">
        <v>135</v>
      </c>
      <c r="U119" s="158">
        <v>2.9</v>
      </c>
      <c r="V119" s="158">
        <f t="shared" si="6"/>
        <v>2.9</v>
      </c>
      <c r="W119" s="158"/>
      <c r="X119" s="158" t="s">
        <v>136</v>
      </c>
      <c r="Y119" s="158" t="s">
        <v>137</v>
      </c>
      <c r="Z119" s="148"/>
      <c r="AA119" s="148"/>
      <c r="AB119" s="148"/>
      <c r="AC119" s="148"/>
      <c r="AD119" s="148"/>
      <c r="AE119" s="148"/>
      <c r="AF119" s="148"/>
      <c r="AG119" s="148" t="s">
        <v>138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69">
        <v>44</v>
      </c>
      <c r="B120" s="170" t="s">
        <v>272</v>
      </c>
      <c r="C120" s="185" t="s">
        <v>273</v>
      </c>
      <c r="D120" s="171" t="s">
        <v>134</v>
      </c>
      <c r="E120" s="172">
        <v>1</v>
      </c>
      <c r="F120" s="173"/>
      <c r="G120" s="174">
        <f t="shared" si="0"/>
        <v>0</v>
      </c>
      <c r="H120" s="173"/>
      <c r="I120" s="174">
        <f t="shared" si="1"/>
        <v>0</v>
      </c>
      <c r="J120" s="173"/>
      <c r="K120" s="174">
        <f t="shared" si="2"/>
        <v>0</v>
      </c>
      <c r="L120" s="174">
        <v>15</v>
      </c>
      <c r="M120" s="174">
        <f t="shared" si="3"/>
        <v>0</v>
      </c>
      <c r="N120" s="172">
        <v>0</v>
      </c>
      <c r="O120" s="172">
        <f t="shared" si="4"/>
        <v>0</v>
      </c>
      <c r="P120" s="172">
        <v>4.8999999999999998E-4</v>
      </c>
      <c r="Q120" s="172">
        <f t="shared" si="5"/>
        <v>0</v>
      </c>
      <c r="R120" s="174"/>
      <c r="S120" s="174" t="s">
        <v>135</v>
      </c>
      <c r="T120" s="175" t="s">
        <v>135</v>
      </c>
      <c r="U120" s="158">
        <v>0.114</v>
      </c>
      <c r="V120" s="158">
        <f t="shared" si="6"/>
        <v>0.11</v>
      </c>
      <c r="W120" s="158"/>
      <c r="X120" s="158" t="s">
        <v>136</v>
      </c>
      <c r="Y120" s="158" t="s">
        <v>137</v>
      </c>
      <c r="Z120" s="148"/>
      <c r="AA120" s="148"/>
      <c r="AB120" s="148"/>
      <c r="AC120" s="148"/>
      <c r="AD120" s="148"/>
      <c r="AE120" s="148"/>
      <c r="AF120" s="148"/>
      <c r="AG120" s="148" t="s">
        <v>138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2" x14ac:dyDescent="0.2">
      <c r="A121" s="155"/>
      <c r="B121" s="156"/>
      <c r="C121" s="186" t="s">
        <v>228</v>
      </c>
      <c r="D121" s="159"/>
      <c r="E121" s="160">
        <v>1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143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69">
        <v>45</v>
      </c>
      <c r="B122" s="170" t="s">
        <v>274</v>
      </c>
      <c r="C122" s="185" t="s">
        <v>275</v>
      </c>
      <c r="D122" s="171" t="s">
        <v>194</v>
      </c>
      <c r="E122" s="172">
        <v>3</v>
      </c>
      <c r="F122" s="173"/>
      <c r="G122" s="174">
        <f>ROUND(E122*F122,2)</f>
        <v>0</v>
      </c>
      <c r="H122" s="173"/>
      <c r="I122" s="174">
        <f>ROUND(E122*H122,2)</f>
        <v>0</v>
      </c>
      <c r="J122" s="173"/>
      <c r="K122" s="174">
        <f>ROUND(E122*J122,2)</f>
        <v>0</v>
      </c>
      <c r="L122" s="174">
        <v>15</v>
      </c>
      <c r="M122" s="174">
        <f>G122*(1+L122/100)</f>
        <v>0</v>
      </c>
      <c r="N122" s="172">
        <v>0</v>
      </c>
      <c r="O122" s="172">
        <f>ROUND(E122*N122,2)</f>
        <v>0</v>
      </c>
      <c r="P122" s="172">
        <v>1.56E-3</v>
      </c>
      <c r="Q122" s="172">
        <f>ROUND(E122*P122,2)</f>
        <v>0</v>
      </c>
      <c r="R122" s="174"/>
      <c r="S122" s="174" t="s">
        <v>135</v>
      </c>
      <c r="T122" s="175" t="s">
        <v>135</v>
      </c>
      <c r="U122" s="158">
        <v>0.217</v>
      </c>
      <c r="V122" s="158">
        <f>ROUND(E122*U122,2)</f>
        <v>0.65</v>
      </c>
      <c r="W122" s="158"/>
      <c r="X122" s="158" t="s">
        <v>136</v>
      </c>
      <c r="Y122" s="158" t="s">
        <v>137</v>
      </c>
      <c r="Z122" s="148"/>
      <c r="AA122" s="148"/>
      <c r="AB122" s="148"/>
      <c r="AC122" s="148"/>
      <c r="AD122" s="148"/>
      <c r="AE122" s="148"/>
      <c r="AF122" s="148"/>
      <c r="AG122" s="148" t="s">
        <v>138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86" t="s">
        <v>276</v>
      </c>
      <c r="D123" s="159"/>
      <c r="E123" s="160">
        <v>1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143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86" t="s">
        <v>277</v>
      </c>
      <c r="D124" s="159"/>
      <c r="E124" s="160">
        <v>1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143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86" t="s">
        <v>278</v>
      </c>
      <c r="D125" s="159"/>
      <c r="E125" s="160">
        <v>1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143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">
      <c r="A126" s="176">
        <v>46</v>
      </c>
      <c r="B126" s="177" t="s">
        <v>279</v>
      </c>
      <c r="C126" s="184" t="s">
        <v>280</v>
      </c>
      <c r="D126" s="178" t="s">
        <v>134</v>
      </c>
      <c r="E126" s="179">
        <v>1</v>
      </c>
      <c r="F126" s="180"/>
      <c r="G126" s="181">
        <f t="shared" ref="G126:G137" si="7">ROUND(E126*F126,2)</f>
        <v>0</v>
      </c>
      <c r="H126" s="180"/>
      <c r="I126" s="181">
        <f t="shared" ref="I126:I137" si="8">ROUND(E126*H126,2)</f>
        <v>0</v>
      </c>
      <c r="J126" s="180"/>
      <c r="K126" s="181">
        <f t="shared" ref="K126:K137" si="9">ROUND(E126*J126,2)</f>
        <v>0</v>
      </c>
      <c r="L126" s="181">
        <v>15</v>
      </c>
      <c r="M126" s="181">
        <f t="shared" ref="M126:M137" si="10">G126*(1+L126/100)</f>
        <v>0</v>
      </c>
      <c r="N126" s="179">
        <v>4.0000000000000003E-5</v>
      </c>
      <c r="O126" s="179">
        <f t="shared" ref="O126:O137" si="11">ROUND(E126*N126,2)</f>
        <v>0</v>
      </c>
      <c r="P126" s="179">
        <v>0</v>
      </c>
      <c r="Q126" s="179">
        <f t="shared" ref="Q126:Q137" si="12">ROUND(E126*P126,2)</f>
        <v>0</v>
      </c>
      <c r="R126" s="181"/>
      <c r="S126" s="181" t="s">
        <v>135</v>
      </c>
      <c r="T126" s="182" t="s">
        <v>135</v>
      </c>
      <c r="U126" s="158">
        <v>0.45</v>
      </c>
      <c r="V126" s="158">
        <f t="shared" ref="V126:V137" si="13">ROUND(E126*U126,2)</f>
        <v>0.45</v>
      </c>
      <c r="W126" s="158"/>
      <c r="X126" s="158" t="s">
        <v>136</v>
      </c>
      <c r="Y126" s="158" t="s">
        <v>137</v>
      </c>
      <c r="Z126" s="148"/>
      <c r="AA126" s="148"/>
      <c r="AB126" s="148"/>
      <c r="AC126" s="148"/>
      <c r="AD126" s="148"/>
      <c r="AE126" s="148"/>
      <c r="AF126" s="148"/>
      <c r="AG126" s="148" t="s">
        <v>138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76">
        <v>47</v>
      </c>
      <c r="B127" s="177" t="s">
        <v>281</v>
      </c>
      <c r="C127" s="184" t="s">
        <v>282</v>
      </c>
      <c r="D127" s="178" t="s">
        <v>134</v>
      </c>
      <c r="E127" s="179">
        <v>1</v>
      </c>
      <c r="F127" s="180"/>
      <c r="G127" s="181">
        <f t="shared" si="7"/>
        <v>0</v>
      </c>
      <c r="H127" s="180"/>
      <c r="I127" s="181">
        <f t="shared" si="8"/>
        <v>0</v>
      </c>
      <c r="J127" s="180"/>
      <c r="K127" s="181">
        <f t="shared" si="9"/>
        <v>0</v>
      </c>
      <c r="L127" s="181">
        <v>15</v>
      </c>
      <c r="M127" s="181">
        <f t="shared" si="10"/>
        <v>0</v>
      </c>
      <c r="N127" s="179">
        <v>1.2999999999999999E-4</v>
      </c>
      <c r="O127" s="179">
        <f t="shared" si="11"/>
        <v>0</v>
      </c>
      <c r="P127" s="179">
        <v>0</v>
      </c>
      <c r="Q127" s="179">
        <f t="shared" si="12"/>
        <v>0</v>
      </c>
      <c r="R127" s="181"/>
      <c r="S127" s="181" t="s">
        <v>135</v>
      </c>
      <c r="T127" s="182" t="s">
        <v>135</v>
      </c>
      <c r="U127" s="158">
        <v>0.65500000000000003</v>
      </c>
      <c r="V127" s="158">
        <f t="shared" si="13"/>
        <v>0.66</v>
      </c>
      <c r="W127" s="158"/>
      <c r="X127" s="158" t="s">
        <v>136</v>
      </c>
      <c r="Y127" s="158" t="s">
        <v>137</v>
      </c>
      <c r="Z127" s="148"/>
      <c r="AA127" s="148"/>
      <c r="AB127" s="148"/>
      <c r="AC127" s="148"/>
      <c r="AD127" s="148"/>
      <c r="AE127" s="148"/>
      <c r="AF127" s="148"/>
      <c r="AG127" s="148" t="s">
        <v>138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1" x14ac:dyDescent="0.2">
      <c r="A128" s="176">
        <v>48</v>
      </c>
      <c r="B128" s="177" t="s">
        <v>283</v>
      </c>
      <c r="C128" s="184" t="s">
        <v>284</v>
      </c>
      <c r="D128" s="178" t="s">
        <v>134</v>
      </c>
      <c r="E128" s="179">
        <v>1</v>
      </c>
      <c r="F128" s="180"/>
      <c r="G128" s="181">
        <f t="shared" si="7"/>
        <v>0</v>
      </c>
      <c r="H128" s="180"/>
      <c r="I128" s="181">
        <f t="shared" si="8"/>
        <v>0</v>
      </c>
      <c r="J128" s="180"/>
      <c r="K128" s="181">
        <f t="shared" si="9"/>
        <v>0</v>
      </c>
      <c r="L128" s="181">
        <v>15</v>
      </c>
      <c r="M128" s="181">
        <f t="shared" si="10"/>
        <v>0</v>
      </c>
      <c r="N128" s="179">
        <v>2.0000000000000001E-4</v>
      </c>
      <c r="O128" s="179">
        <f t="shared" si="11"/>
        <v>0</v>
      </c>
      <c r="P128" s="179">
        <v>0</v>
      </c>
      <c r="Q128" s="179">
        <f t="shared" si="12"/>
        <v>0</v>
      </c>
      <c r="R128" s="181"/>
      <c r="S128" s="181" t="s">
        <v>135</v>
      </c>
      <c r="T128" s="182" t="s">
        <v>135</v>
      </c>
      <c r="U128" s="158">
        <v>0.246</v>
      </c>
      <c r="V128" s="158">
        <f t="shared" si="13"/>
        <v>0.25</v>
      </c>
      <c r="W128" s="158"/>
      <c r="X128" s="158" t="s">
        <v>136</v>
      </c>
      <c r="Y128" s="158" t="s">
        <v>137</v>
      </c>
      <c r="Z128" s="148"/>
      <c r="AA128" s="148"/>
      <c r="AB128" s="148"/>
      <c r="AC128" s="148"/>
      <c r="AD128" s="148"/>
      <c r="AE128" s="148"/>
      <c r="AF128" s="148"/>
      <c r="AG128" s="148" t="s">
        <v>138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">
      <c r="A129" s="176">
        <v>49</v>
      </c>
      <c r="B129" s="177" t="s">
        <v>285</v>
      </c>
      <c r="C129" s="184" t="s">
        <v>286</v>
      </c>
      <c r="D129" s="178" t="s">
        <v>134</v>
      </c>
      <c r="E129" s="179">
        <v>1</v>
      </c>
      <c r="F129" s="180"/>
      <c r="G129" s="181">
        <f t="shared" si="7"/>
        <v>0</v>
      </c>
      <c r="H129" s="180"/>
      <c r="I129" s="181">
        <f t="shared" si="8"/>
        <v>0</v>
      </c>
      <c r="J129" s="180"/>
      <c r="K129" s="181">
        <f t="shared" si="9"/>
        <v>0</v>
      </c>
      <c r="L129" s="181">
        <v>15</v>
      </c>
      <c r="M129" s="181">
        <f t="shared" si="10"/>
        <v>0</v>
      </c>
      <c r="N129" s="179">
        <v>2.0000000000000001E-4</v>
      </c>
      <c r="O129" s="179">
        <f t="shared" si="11"/>
        <v>0</v>
      </c>
      <c r="P129" s="179">
        <v>0</v>
      </c>
      <c r="Q129" s="179">
        <f t="shared" si="12"/>
        <v>0</v>
      </c>
      <c r="R129" s="181"/>
      <c r="S129" s="181" t="s">
        <v>135</v>
      </c>
      <c r="T129" s="182" t="s">
        <v>135</v>
      </c>
      <c r="U129" s="158">
        <v>0.25</v>
      </c>
      <c r="V129" s="158">
        <f t="shared" si="13"/>
        <v>0.25</v>
      </c>
      <c r="W129" s="158"/>
      <c r="X129" s="158" t="s">
        <v>136</v>
      </c>
      <c r="Y129" s="158" t="s">
        <v>137</v>
      </c>
      <c r="Z129" s="148"/>
      <c r="AA129" s="148"/>
      <c r="AB129" s="148"/>
      <c r="AC129" s="148"/>
      <c r="AD129" s="148"/>
      <c r="AE129" s="148"/>
      <c r="AF129" s="148"/>
      <c r="AG129" s="148" t="s">
        <v>138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6">
        <v>50</v>
      </c>
      <c r="B130" s="177" t="s">
        <v>287</v>
      </c>
      <c r="C130" s="184" t="s">
        <v>288</v>
      </c>
      <c r="D130" s="178" t="s">
        <v>134</v>
      </c>
      <c r="E130" s="179">
        <v>1</v>
      </c>
      <c r="F130" s="180"/>
      <c r="G130" s="181">
        <f t="shared" si="7"/>
        <v>0</v>
      </c>
      <c r="H130" s="180"/>
      <c r="I130" s="181">
        <f t="shared" si="8"/>
        <v>0</v>
      </c>
      <c r="J130" s="180"/>
      <c r="K130" s="181">
        <f t="shared" si="9"/>
        <v>0</v>
      </c>
      <c r="L130" s="181">
        <v>15</v>
      </c>
      <c r="M130" s="181">
        <f t="shared" si="10"/>
        <v>0</v>
      </c>
      <c r="N130" s="179">
        <v>2.7999999999999998E-4</v>
      </c>
      <c r="O130" s="179">
        <f t="shared" si="11"/>
        <v>0</v>
      </c>
      <c r="P130" s="179">
        <v>0</v>
      </c>
      <c r="Q130" s="179">
        <f t="shared" si="12"/>
        <v>0</v>
      </c>
      <c r="R130" s="181"/>
      <c r="S130" s="181" t="s">
        <v>135</v>
      </c>
      <c r="T130" s="182" t="s">
        <v>135</v>
      </c>
      <c r="U130" s="158">
        <v>0.246</v>
      </c>
      <c r="V130" s="158">
        <f t="shared" si="13"/>
        <v>0.25</v>
      </c>
      <c r="W130" s="158"/>
      <c r="X130" s="158" t="s">
        <v>136</v>
      </c>
      <c r="Y130" s="158" t="s">
        <v>137</v>
      </c>
      <c r="Z130" s="148"/>
      <c r="AA130" s="148"/>
      <c r="AB130" s="148"/>
      <c r="AC130" s="148"/>
      <c r="AD130" s="148"/>
      <c r="AE130" s="148"/>
      <c r="AF130" s="148"/>
      <c r="AG130" s="148" t="s">
        <v>138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76">
        <v>51</v>
      </c>
      <c r="B131" s="177" t="s">
        <v>289</v>
      </c>
      <c r="C131" s="184" t="s">
        <v>290</v>
      </c>
      <c r="D131" s="178" t="s">
        <v>134</v>
      </c>
      <c r="E131" s="179">
        <v>1</v>
      </c>
      <c r="F131" s="180"/>
      <c r="G131" s="181">
        <f t="shared" si="7"/>
        <v>0</v>
      </c>
      <c r="H131" s="180"/>
      <c r="I131" s="181">
        <f t="shared" si="8"/>
        <v>0</v>
      </c>
      <c r="J131" s="180"/>
      <c r="K131" s="181">
        <f t="shared" si="9"/>
        <v>0</v>
      </c>
      <c r="L131" s="181">
        <v>15</v>
      </c>
      <c r="M131" s="181">
        <f t="shared" si="10"/>
        <v>0</v>
      </c>
      <c r="N131" s="179">
        <v>2.3E-3</v>
      </c>
      <c r="O131" s="179">
        <f t="shared" si="11"/>
        <v>0</v>
      </c>
      <c r="P131" s="179">
        <v>0</v>
      </c>
      <c r="Q131" s="179">
        <f t="shared" si="12"/>
        <v>0</v>
      </c>
      <c r="R131" s="181" t="s">
        <v>159</v>
      </c>
      <c r="S131" s="181" t="s">
        <v>135</v>
      </c>
      <c r="T131" s="182" t="s">
        <v>135</v>
      </c>
      <c r="U131" s="158">
        <v>0</v>
      </c>
      <c r="V131" s="158">
        <f t="shared" si="13"/>
        <v>0</v>
      </c>
      <c r="W131" s="158"/>
      <c r="X131" s="158" t="s">
        <v>160</v>
      </c>
      <c r="Y131" s="158" t="s">
        <v>137</v>
      </c>
      <c r="Z131" s="148"/>
      <c r="AA131" s="148"/>
      <c r="AB131" s="148"/>
      <c r="AC131" s="148"/>
      <c r="AD131" s="148"/>
      <c r="AE131" s="148"/>
      <c r="AF131" s="148"/>
      <c r="AG131" s="148" t="s">
        <v>161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1" x14ac:dyDescent="0.2">
      <c r="A132" s="176">
        <v>52</v>
      </c>
      <c r="B132" s="177" t="s">
        <v>291</v>
      </c>
      <c r="C132" s="184" t="s">
        <v>292</v>
      </c>
      <c r="D132" s="178" t="s">
        <v>134</v>
      </c>
      <c r="E132" s="179">
        <v>1</v>
      </c>
      <c r="F132" s="180"/>
      <c r="G132" s="181">
        <f t="shared" si="7"/>
        <v>0</v>
      </c>
      <c r="H132" s="180"/>
      <c r="I132" s="181">
        <f t="shared" si="8"/>
        <v>0</v>
      </c>
      <c r="J132" s="180"/>
      <c r="K132" s="181">
        <f t="shared" si="9"/>
        <v>0</v>
      </c>
      <c r="L132" s="181">
        <v>15</v>
      </c>
      <c r="M132" s="181">
        <f t="shared" si="10"/>
        <v>0</v>
      </c>
      <c r="N132" s="179">
        <v>1E-3</v>
      </c>
      <c r="O132" s="179">
        <f t="shared" si="11"/>
        <v>0</v>
      </c>
      <c r="P132" s="179">
        <v>0</v>
      </c>
      <c r="Q132" s="179">
        <f t="shared" si="12"/>
        <v>0</v>
      </c>
      <c r="R132" s="181" t="s">
        <v>159</v>
      </c>
      <c r="S132" s="181" t="s">
        <v>135</v>
      </c>
      <c r="T132" s="182" t="s">
        <v>135</v>
      </c>
      <c r="U132" s="158">
        <v>0</v>
      </c>
      <c r="V132" s="158">
        <f t="shared" si="13"/>
        <v>0</v>
      </c>
      <c r="W132" s="158"/>
      <c r="X132" s="158" t="s">
        <v>160</v>
      </c>
      <c r="Y132" s="158" t="s">
        <v>137</v>
      </c>
      <c r="Z132" s="148"/>
      <c r="AA132" s="148"/>
      <c r="AB132" s="148"/>
      <c r="AC132" s="148"/>
      <c r="AD132" s="148"/>
      <c r="AE132" s="148"/>
      <c r="AF132" s="148"/>
      <c r="AG132" s="148" t="s">
        <v>161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">
      <c r="A133" s="176">
        <v>53</v>
      </c>
      <c r="B133" s="177" t="s">
        <v>293</v>
      </c>
      <c r="C133" s="184" t="s">
        <v>294</v>
      </c>
      <c r="D133" s="178" t="s">
        <v>134</v>
      </c>
      <c r="E133" s="179">
        <v>1</v>
      </c>
      <c r="F133" s="180"/>
      <c r="G133" s="181">
        <f t="shared" si="7"/>
        <v>0</v>
      </c>
      <c r="H133" s="180"/>
      <c r="I133" s="181">
        <f t="shared" si="8"/>
        <v>0</v>
      </c>
      <c r="J133" s="180"/>
      <c r="K133" s="181">
        <f t="shared" si="9"/>
        <v>0</v>
      </c>
      <c r="L133" s="181">
        <v>15</v>
      </c>
      <c r="M133" s="181">
        <f t="shared" si="10"/>
        <v>0</v>
      </c>
      <c r="N133" s="179">
        <v>1.4E-3</v>
      </c>
      <c r="O133" s="179">
        <f t="shared" si="11"/>
        <v>0</v>
      </c>
      <c r="P133" s="179">
        <v>0</v>
      </c>
      <c r="Q133" s="179">
        <f t="shared" si="12"/>
        <v>0</v>
      </c>
      <c r="R133" s="181" t="s">
        <v>159</v>
      </c>
      <c r="S133" s="181" t="s">
        <v>135</v>
      </c>
      <c r="T133" s="182" t="s">
        <v>135</v>
      </c>
      <c r="U133" s="158">
        <v>0</v>
      </c>
      <c r="V133" s="158">
        <f t="shared" si="13"/>
        <v>0</v>
      </c>
      <c r="W133" s="158"/>
      <c r="X133" s="158" t="s">
        <v>160</v>
      </c>
      <c r="Y133" s="158" t="s">
        <v>137</v>
      </c>
      <c r="Z133" s="148"/>
      <c r="AA133" s="148"/>
      <c r="AB133" s="148"/>
      <c r="AC133" s="148"/>
      <c r="AD133" s="148"/>
      <c r="AE133" s="148"/>
      <c r="AF133" s="148"/>
      <c r="AG133" s="148" t="s">
        <v>161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76">
        <v>54</v>
      </c>
      <c r="B134" s="177" t="s">
        <v>295</v>
      </c>
      <c r="C134" s="184" t="s">
        <v>296</v>
      </c>
      <c r="D134" s="178" t="s">
        <v>134</v>
      </c>
      <c r="E134" s="179">
        <v>1</v>
      </c>
      <c r="F134" s="180"/>
      <c r="G134" s="181">
        <f t="shared" si="7"/>
        <v>0</v>
      </c>
      <c r="H134" s="180"/>
      <c r="I134" s="181">
        <f t="shared" si="8"/>
        <v>0</v>
      </c>
      <c r="J134" s="180"/>
      <c r="K134" s="181">
        <f t="shared" si="9"/>
        <v>0</v>
      </c>
      <c r="L134" s="181">
        <v>15</v>
      </c>
      <c r="M134" s="181">
        <f t="shared" si="10"/>
        <v>0</v>
      </c>
      <c r="N134" s="179">
        <v>0.01</v>
      </c>
      <c r="O134" s="179">
        <f t="shared" si="11"/>
        <v>0.01</v>
      </c>
      <c r="P134" s="179">
        <v>0</v>
      </c>
      <c r="Q134" s="179">
        <f t="shared" si="12"/>
        <v>0</v>
      </c>
      <c r="R134" s="181" t="s">
        <v>159</v>
      </c>
      <c r="S134" s="181" t="s">
        <v>135</v>
      </c>
      <c r="T134" s="182" t="s">
        <v>135</v>
      </c>
      <c r="U134" s="158">
        <v>0</v>
      </c>
      <c r="V134" s="158">
        <f t="shared" si="13"/>
        <v>0</v>
      </c>
      <c r="W134" s="158"/>
      <c r="X134" s="158" t="s">
        <v>160</v>
      </c>
      <c r="Y134" s="158" t="s">
        <v>137</v>
      </c>
      <c r="Z134" s="148"/>
      <c r="AA134" s="148"/>
      <c r="AB134" s="148"/>
      <c r="AC134" s="148"/>
      <c r="AD134" s="148"/>
      <c r="AE134" s="148"/>
      <c r="AF134" s="148"/>
      <c r="AG134" s="148" t="s">
        <v>161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1" x14ac:dyDescent="0.2">
      <c r="A135" s="176">
        <v>55</v>
      </c>
      <c r="B135" s="177" t="s">
        <v>297</v>
      </c>
      <c r="C135" s="184" t="s">
        <v>298</v>
      </c>
      <c r="D135" s="178" t="s">
        <v>134</v>
      </c>
      <c r="E135" s="179">
        <v>1</v>
      </c>
      <c r="F135" s="180"/>
      <c r="G135" s="181">
        <f t="shared" si="7"/>
        <v>0</v>
      </c>
      <c r="H135" s="180"/>
      <c r="I135" s="181">
        <f t="shared" si="8"/>
        <v>0</v>
      </c>
      <c r="J135" s="180"/>
      <c r="K135" s="181">
        <f t="shared" si="9"/>
        <v>0</v>
      </c>
      <c r="L135" s="181">
        <v>15</v>
      </c>
      <c r="M135" s="181">
        <f t="shared" si="10"/>
        <v>0</v>
      </c>
      <c r="N135" s="179">
        <v>1.2999999999999999E-2</v>
      </c>
      <c r="O135" s="179">
        <f t="shared" si="11"/>
        <v>0.01</v>
      </c>
      <c r="P135" s="179">
        <v>0</v>
      </c>
      <c r="Q135" s="179">
        <f t="shared" si="12"/>
        <v>0</v>
      </c>
      <c r="R135" s="181" t="s">
        <v>159</v>
      </c>
      <c r="S135" s="181" t="s">
        <v>135</v>
      </c>
      <c r="T135" s="182" t="s">
        <v>135</v>
      </c>
      <c r="U135" s="158">
        <v>0</v>
      </c>
      <c r="V135" s="158">
        <f t="shared" si="13"/>
        <v>0</v>
      </c>
      <c r="W135" s="158"/>
      <c r="X135" s="158" t="s">
        <v>160</v>
      </c>
      <c r="Y135" s="158" t="s">
        <v>137</v>
      </c>
      <c r="Z135" s="148"/>
      <c r="AA135" s="148"/>
      <c r="AB135" s="148"/>
      <c r="AC135" s="148"/>
      <c r="AD135" s="148"/>
      <c r="AE135" s="148"/>
      <c r="AF135" s="148"/>
      <c r="AG135" s="148" t="s">
        <v>161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t="22.5" outlineLevel="1" x14ac:dyDescent="0.2">
      <c r="A136" s="176">
        <v>56</v>
      </c>
      <c r="B136" s="177" t="s">
        <v>299</v>
      </c>
      <c r="C136" s="184" t="s">
        <v>300</v>
      </c>
      <c r="D136" s="178" t="s">
        <v>134</v>
      </c>
      <c r="E136" s="179">
        <v>1</v>
      </c>
      <c r="F136" s="180"/>
      <c r="G136" s="181">
        <f t="shared" si="7"/>
        <v>0</v>
      </c>
      <c r="H136" s="180"/>
      <c r="I136" s="181">
        <f t="shared" si="8"/>
        <v>0</v>
      </c>
      <c r="J136" s="180"/>
      <c r="K136" s="181">
        <f t="shared" si="9"/>
        <v>0</v>
      </c>
      <c r="L136" s="181">
        <v>15</v>
      </c>
      <c r="M136" s="181">
        <f t="shared" si="10"/>
        <v>0</v>
      </c>
      <c r="N136" s="179">
        <v>2.7E-2</v>
      </c>
      <c r="O136" s="179">
        <f t="shared" si="11"/>
        <v>0.03</v>
      </c>
      <c r="P136" s="179">
        <v>0</v>
      </c>
      <c r="Q136" s="179">
        <f t="shared" si="12"/>
        <v>0</v>
      </c>
      <c r="R136" s="181" t="s">
        <v>159</v>
      </c>
      <c r="S136" s="181" t="s">
        <v>135</v>
      </c>
      <c r="T136" s="182" t="s">
        <v>135</v>
      </c>
      <c r="U136" s="158">
        <v>0</v>
      </c>
      <c r="V136" s="158">
        <f t="shared" si="13"/>
        <v>0</v>
      </c>
      <c r="W136" s="158"/>
      <c r="X136" s="158" t="s">
        <v>160</v>
      </c>
      <c r="Y136" s="158" t="s">
        <v>137</v>
      </c>
      <c r="Z136" s="148"/>
      <c r="AA136" s="148"/>
      <c r="AB136" s="148"/>
      <c r="AC136" s="148"/>
      <c r="AD136" s="148"/>
      <c r="AE136" s="148"/>
      <c r="AF136" s="148"/>
      <c r="AG136" s="148" t="s">
        <v>161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1" x14ac:dyDescent="0.2">
      <c r="A137" s="176">
        <v>57</v>
      </c>
      <c r="B137" s="177" t="s">
        <v>301</v>
      </c>
      <c r="C137" s="184" t="s">
        <v>302</v>
      </c>
      <c r="D137" s="178" t="s">
        <v>202</v>
      </c>
      <c r="E137" s="179">
        <v>5.8990000000000001E-2</v>
      </c>
      <c r="F137" s="180"/>
      <c r="G137" s="181">
        <f t="shared" si="7"/>
        <v>0</v>
      </c>
      <c r="H137" s="180"/>
      <c r="I137" s="181">
        <f t="shared" si="8"/>
        <v>0</v>
      </c>
      <c r="J137" s="180"/>
      <c r="K137" s="181">
        <f t="shared" si="9"/>
        <v>0</v>
      </c>
      <c r="L137" s="181">
        <v>15</v>
      </c>
      <c r="M137" s="181">
        <f t="shared" si="10"/>
        <v>0</v>
      </c>
      <c r="N137" s="179">
        <v>0</v>
      </c>
      <c r="O137" s="179">
        <f t="shared" si="11"/>
        <v>0</v>
      </c>
      <c r="P137" s="179">
        <v>0</v>
      </c>
      <c r="Q137" s="179">
        <f t="shared" si="12"/>
        <v>0</v>
      </c>
      <c r="R137" s="181"/>
      <c r="S137" s="181" t="s">
        <v>135</v>
      </c>
      <c r="T137" s="182" t="s">
        <v>135</v>
      </c>
      <c r="U137" s="158">
        <v>1.52</v>
      </c>
      <c r="V137" s="158">
        <f t="shared" si="13"/>
        <v>0.09</v>
      </c>
      <c r="W137" s="158"/>
      <c r="X137" s="158" t="s">
        <v>203</v>
      </c>
      <c r="Y137" s="158" t="s">
        <v>137</v>
      </c>
      <c r="Z137" s="148"/>
      <c r="AA137" s="148"/>
      <c r="AB137" s="148"/>
      <c r="AC137" s="148"/>
      <c r="AD137" s="148"/>
      <c r="AE137" s="148"/>
      <c r="AF137" s="148"/>
      <c r="AG137" s="148" t="s">
        <v>204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x14ac:dyDescent="0.2">
      <c r="A138" s="162" t="s">
        <v>130</v>
      </c>
      <c r="B138" s="163" t="s">
        <v>75</v>
      </c>
      <c r="C138" s="183" t="s">
        <v>76</v>
      </c>
      <c r="D138" s="164"/>
      <c r="E138" s="165"/>
      <c r="F138" s="166"/>
      <c r="G138" s="166">
        <f>SUMIF(AG139:AG139,"&lt;&gt;NOR",G139:G139)</f>
        <v>0</v>
      </c>
      <c r="H138" s="166"/>
      <c r="I138" s="166">
        <f>SUM(I139:I139)</f>
        <v>0</v>
      </c>
      <c r="J138" s="166"/>
      <c r="K138" s="166">
        <f>SUM(K139:K139)</f>
        <v>0</v>
      </c>
      <c r="L138" s="166"/>
      <c r="M138" s="166">
        <f>SUM(M139:M139)</f>
        <v>0</v>
      </c>
      <c r="N138" s="165"/>
      <c r="O138" s="165">
        <f>SUM(O139:O139)</f>
        <v>0</v>
      </c>
      <c r="P138" s="165"/>
      <c r="Q138" s="165">
        <f>SUM(Q139:Q139)</f>
        <v>0</v>
      </c>
      <c r="R138" s="166"/>
      <c r="S138" s="166"/>
      <c r="T138" s="167"/>
      <c r="U138" s="161"/>
      <c r="V138" s="161">
        <f>SUM(V139:V139)</f>
        <v>0</v>
      </c>
      <c r="W138" s="161"/>
      <c r="X138" s="161"/>
      <c r="Y138" s="161"/>
      <c r="AG138" t="s">
        <v>131</v>
      </c>
    </row>
    <row r="139" spans="1:60" ht="22.5" outlineLevel="1" x14ac:dyDescent="0.2">
      <c r="A139" s="176">
        <v>58</v>
      </c>
      <c r="B139" s="177" t="s">
        <v>303</v>
      </c>
      <c r="C139" s="184" t="s">
        <v>304</v>
      </c>
      <c r="D139" s="178" t="s">
        <v>194</v>
      </c>
      <c r="E139" s="179">
        <v>1</v>
      </c>
      <c r="F139" s="180"/>
      <c r="G139" s="181">
        <f>ROUND(E139*F139,2)</f>
        <v>0</v>
      </c>
      <c r="H139" s="180"/>
      <c r="I139" s="181">
        <f>ROUND(E139*H139,2)</f>
        <v>0</v>
      </c>
      <c r="J139" s="180"/>
      <c r="K139" s="181">
        <f>ROUND(E139*J139,2)</f>
        <v>0</v>
      </c>
      <c r="L139" s="181">
        <v>15</v>
      </c>
      <c r="M139" s="181">
        <f>G139*(1+L139/100)</f>
        <v>0</v>
      </c>
      <c r="N139" s="179">
        <v>0</v>
      </c>
      <c r="O139" s="179">
        <f>ROUND(E139*N139,2)</f>
        <v>0</v>
      </c>
      <c r="P139" s="179">
        <v>0</v>
      </c>
      <c r="Q139" s="179">
        <f>ROUND(E139*P139,2)</f>
        <v>0</v>
      </c>
      <c r="R139" s="181"/>
      <c r="S139" s="181" t="s">
        <v>195</v>
      </c>
      <c r="T139" s="182" t="s">
        <v>196</v>
      </c>
      <c r="U139" s="158">
        <v>0</v>
      </c>
      <c r="V139" s="158">
        <f>ROUND(E139*U139,2)</f>
        <v>0</v>
      </c>
      <c r="W139" s="158"/>
      <c r="X139" s="158" t="s">
        <v>136</v>
      </c>
      <c r="Y139" s="158" t="s">
        <v>137</v>
      </c>
      <c r="Z139" s="148"/>
      <c r="AA139" s="148"/>
      <c r="AB139" s="148"/>
      <c r="AC139" s="148"/>
      <c r="AD139" s="148"/>
      <c r="AE139" s="148"/>
      <c r="AF139" s="148"/>
      <c r="AG139" s="148" t="s">
        <v>138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x14ac:dyDescent="0.2">
      <c r="A140" s="162" t="s">
        <v>130</v>
      </c>
      <c r="B140" s="163" t="s">
        <v>77</v>
      </c>
      <c r="C140" s="183" t="s">
        <v>78</v>
      </c>
      <c r="D140" s="164"/>
      <c r="E140" s="165"/>
      <c r="F140" s="166"/>
      <c r="G140" s="166">
        <f>SUMIF(AG141:AG143,"&lt;&gt;NOR",G141:G143)</f>
        <v>0</v>
      </c>
      <c r="H140" s="166"/>
      <c r="I140" s="166">
        <f>SUM(I141:I143)</f>
        <v>0</v>
      </c>
      <c r="J140" s="166"/>
      <c r="K140" s="166">
        <f>SUM(K141:K143)</f>
        <v>0</v>
      </c>
      <c r="L140" s="166"/>
      <c r="M140" s="166">
        <f>SUM(M141:M143)</f>
        <v>0</v>
      </c>
      <c r="N140" s="165"/>
      <c r="O140" s="165">
        <f>SUM(O141:O143)</f>
        <v>0.01</v>
      </c>
      <c r="P140" s="165"/>
      <c r="Q140" s="165">
        <f>SUM(Q141:Q143)</f>
        <v>0</v>
      </c>
      <c r="R140" s="166"/>
      <c r="S140" s="166"/>
      <c r="T140" s="167"/>
      <c r="U140" s="161"/>
      <c r="V140" s="161">
        <f>SUM(V141:V143)</f>
        <v>3.5999999999999996</v>
      </c>
      <c r="W140" s="161"/>
      <c r="X140" s="161"/>
      <c r="Y140" s="161"/>
      <c r="AG140" t="s">
        <v>131</v>
      </c>
    </row>
    <row r="141" spans="1:60" outlineLevel="1" x14ac:dyDescent="0.2">
      <c r="A141" s="169">
        <v>59</v>
      </c>
      <c r="B141" s="170" t="s">
        <v>305</v>
      </c>
      <c r="C141" s="185" t="s">
        <v>306</v>
      </c>
      <c r="D141" s="171" t="s">
        <v>188</v>
      </c>
      <c r="E141" s="172">
        <v>12</v>
      </c>
      <c r="F141" s="173"/>
      <c r="G141" s="174">
        <f>ROUND(E141*F141,2)</f>
        <v>0</v>
      </c>
      <c r="H141" s="173"/>
      <c r="I141" s="174">
        <f>ROUND(E141*H141,2)</f>
        <v>0</v>
      </c>
      <c r="J141" s="173"/>
      <c r="K141" s="174">
        <f>ROUND(E141*J141,2)</f>
        <v>0</v>
      </c>
      <c r="L141" s="174">
        <v>15</v>
      </c>
      <c r="M141" s="174">
        <f>G141*(1+L141/100)</f>
        <v>0</v>
      </c>
      <c r="N141" s="172">
        <v>7.6000000000000004E-4</v>
      </c>
      <c r="O141" s="172">
        <f>ROUND(E141*N141,2)</f>
        <v>0.01</v>
      </c>
      <c r="P141" s="172">
        <v>0</v>
      </c>
      <c r="Q141" s="172">
        <f>ROUND(E141*P141,2)</f>
        <v>0</v>
      </c>
      <c r="R141" s="174"/>
      <c r="S141" s="174" t="s">
        <v>135</v>
      </c>
      <c r="T141" s="175" t="s">
        <v>135</v>
      </c>
      <c r="U141" s="158">
        <v>0.29737999999999998</v>
      </c>
      <c r="V141" s="158">
        <f>ROUND(E141*U141,2)</f>
        <v>3.57</v>
      </c>
      <c r="W141" s="158"/>
      <c r="X141" s="158" t="s">
        <v>136</v>
      </c>
      <c r="Y141" s="158" t="s">
        <v>137</v>
      </c>
      <c r="Z141" s="148"/>
      <c r="AA141" s="148"/>
      <c r="AB141" s="148"/>
      <c r="AC141" s="148"/>
      <c r="AD141" s="148"/>
      <c r="AE141" s="148"/>
      <c r="AF141" s="148"/>
      <c r="AG141" s="148" t="s">
        <v>138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">
      <c r="A142" s="155"/>
      <c r="B142" s="156"/>
      <c r="C142" s="246" t="s">
        <v>234</v>
      </c>
      <c r="D142" s="247"/>
      <c r="E142" s="247"/>
      <c r="F142" s="247"/>
      <c r="G142" s="247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151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1" x14ac:dyDescent="0.2">
      <c r="A143" s="176">
        <v>60</v>
      </c>
      <c r="B143" s="177" t="s">
        <v>307</v>
      </c>
      <c r="C143" s="184" t="s">
        <v>308</v>
      </c>
      <c r="D143" s="178" t="s">
        <v>202</v>
      </c>
      <c r="E143" s="179">
        <v>9.1199999999999996E-3</v>
      </c>
      <c r="F143" s="180"/>
      <c r="G143" s="181">
        <f>ROUND(E143*F143,2)</f>
        <v>0</v>
      </c>
      <c r="H143" s="180"/>
      <c r="I143" s="181">
        <f>ROUND(E143*H143,2)</f>
        <v>0</v>
      </c>
      <c r="J143" s="180"/>
      <c r="K143" s="181">
        <f>ROUND(E143*J143,2)</f>
        <v>0</v>
      </c>
      <c r="L143" s="181">
        <v>15</v>
      </c>
      <c r="M143" s="181">
        <f>G143*(1+L143/100)</f>
        <v>0</v>
      </c>
      <c r="N143" s="179">
        <v>0</v>
      </c>
      <c r="O143" s="179">
        <f>ROUND(E143*N143,2)</f>
        <v>0</v>
      </c>
      <c r="P143" s="179">
        <v>0</v>
      </c>
      <c r="Q143" s="179">
        <f>ROUND(E143*P143,2)</f>
        <v>0</v>
      </c>
      <c r="R143" s="181"/>
      <c r="S143" s="181" t="s">
        <v>135</v>
      </c>
      <c r="T143" s="182" t="s">
        <v>135</v>
      </c>
      <c r="U143" s="158">
        <v>3.5630000000000002</v>
      </c>
      <c r="V143" s="158">
        <f>ROUND(E143*U143,2)</f>
        <v>0.03</v>
      </c>
      <c r="W143" s="158"/>
      <c r="X143" s="158" t="s">
        <v>203</v>
      </c>
      <c r="Y143" s="158" t="s">
        <v>137</v>
      </c>
      <c r="Z143" s="148"/>
      <c r="AA143" s="148"/>
      <c r="AB143" s="148"/>
      <c r="AC143" s="148"/>
      <c r="AD143" s="148"/>
      <c r="AE143" s="148"/>
      <c r="AF143" s="148"/>
      <c r="AG143" s="148" t="s">
        <v>204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x14ac:dyDescent="0.2">
      <c r="A144" s="162" t="s">
        <v>130</v>
      </c>
      <c r="B144" s="163" t="s">
        <v>79</v>
      </c>
      <c r="C144" s="183" t="s">
        <v>80</v>
      </c>
      <c r="D144" s="164"/>
      <c r="E144" s="165"/>
      <c r="F144" s="166"/>
      <c r="G144" s="166">
        <f>SUMIF(AG145:AG148,"&lt;&gt;NOR",G145:G148)</f>
        <v>0</v>
      </c>
      <c r="H144" s="166"/>
      <c r="I144" s="166">
        <f>SUM(I145:I148)</f>
        <v>0</v>
      </c>
      <c r="J144" s="166"/>
      <c r="K144" s="166">
        <f>SUM(K145:K148)</f>
        <v>0</v>
      </c>
      <c r="L144" s="166"/>
      <c r="M144" s="166">
        <f>SUM(M145:M148)</f>
        <v>0</v>
      </c>
      <c r="N144" s="165"/>
      <c r="O144" s="165">
        <f>SUM(O145:O148)</f>
        <v>0</v>
      </c>
      <c r="P144" s="165"/>
      <c r="Q144" s="165">
        <f>SUM(Q145:Q148)</f>
        <v>0</v>
      </c>
      <c r="R144" s="166"/>
      <c r="S144" s="166"/>
      <c r="T144" s="167"/>
      <c r="U144" s="161"/>
      <c r="V144" s="161">
        <f>SUM(V145:V148)</f>
        <v>0.42000000000000004</v>
      </c>
      <c r="W144" s="161"/>
      <c r="X144" s="161"/>
      <c r="Y144" s="161"/>
      <c r="AG144" t="s">
        <v>131</v>
      </c>
    </row>
    <row r="145" spans="1:60" ht="22.5" outlineLevel="1" x14ac:dyDescent="0.2">
      <c r="A145" s="176">
        <v>61</v>
      </c>
      <c r="B145" s="177" t="s">
        <v>309</v>
      </c>
      <c r="C145" s="184" t="s">
        <v>310</v>
      </c>
      <c r="D145" s="178" t="s">
        <v>134</v>
      </c>
      <c r="E145" s="179">
        <v>1</v>
      </c>
      <c r="F145" s="180"/>
      <c r="G145" s="181">
        <f>ROUND(E145*F145,2)</f>
        <v>0</v>
      </c>
      <c r="H145" s="180"/>
      <c r="I145" s="181">
        <f>ROUND(E145*H145,2)</f>
        <v>0</v>
      </c>
      <c r="J145" s="180"/>
      <c r="K145" s="181">
        <f>ROUND(E145*J145,2)</f>
        <v>0</v>
      </c>
      <c r="L145" s="181">
        <v>15</v>
      </c>
      <c r="M145" s="181">
        <f>G145*(1+L145/100)</f>
        <v>0</v>
      </c>
      <c r="N145" s="179">
        <v>1.1000000000000001E-3</v>
      </c>
      <c r="O145" s="179">
        <f>ROUND(E145*N145,2)</f>
        <v>0</v>
      </c>
      <c r="P145" s="179">
        <v>0</v>
      </c>
      <c r="Q145" s="179">
        <f>ROUND(E145*P145,2)</f>
        <v>0</v>
      </c>
      <c r="R145" s="181"/>
      <c r="S145" s="181" t="s">
        <v>135</v>
      </c>
      <c r="T145" s="182" t="s">
        <v>135</v>
      </c>
      <c r="U145" s="158">
        <v>0.247</v>
      </c>
      <c r="V145" s="158">
        <f>ROUND(E145*U145,2)</f>
        <v>0.25</v>
      </c>
      <c r="W145" s="158"/>
      <c r="X145" s="158" t="s">
        <v>136</v>
      </c>
      <c r="Y145" s="158" t="s">
        <v>137</v>
      </c>
      <c r="Z145" s="148"/>
      <c r="AA145" s="148"/>
      <c r="AB145" s="148"/>
      <c r="AC145" s="148"/>
      <c r="AD145" s="148"/>
      <c r="AE145" s="148"/>
      <c r="AF145" s="148"/>
      <c r="AG145" s="148" t="s">
        <v>138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1" x14ac:dyDescent="0.2">
      <c r="A146" s="176">
        <v>62</v>
      </c>
      <c r="B146" s="177" t="s">
        <v>311</v>
      </c>
      <c r="C146" s="184" t="s">
        <v>312</v>
      </c>
      <c r="D146" s="178" t="s">
        <v>134</v>
      </c>
      <c r="E146" s="179">
        <v>1</v>
      </c>
      <c r="F146" s="180"/>
      <c r="G146" s="181">
        <f>ROUND(E146*F146,2)</f>
        <v>0</v>
      </c>
      <c r="H146" s="180"/>
      <c r="I146" s="181">
        <f>ROUND(E146*H146,2)</f>
        <v>0</v>
      </c>
      <c r="J146" s="180"/>
      <c r="K146" s="181">
        <f>ROUND(E146*J146,2)</f>
        <v>0</v>
      </c>
      <c r="L146" s="181">
        <v>15</v>
      </c>
      <c r="M146" s="181">
        <f>G146*(1+L146/100)</f>
        <v>0</v>
      </c>
      <c r="N146" s="179">
        <v>6.9999999999999999E-4</v>
      </c>
      <c r="O146" s="179">
        <f>ROUND(E146*N146,2)</f>
        <v>0</v>
      </c>
      <c r="P146" s="179">
        <v>0</v>
      </c>
      <c r="Q146" s="179">
        <f>ROUND(E146*P146,2)</f>
        <v>0</v>
      </c>
      <c r="R146" s="181"/>
      <c r="S146" s="181" t="s">
        <v>135</v>
      </c>
      <c r="T146" s="182" t="s">
        <v>135</v>
      </c>
      <c r="U146" s="158">
        <v>8.2000000000000003E-2</v>
      </c>
      <c r="V146" s="158">
        <f>ROUND(E146*U146,2)</f>
        <v>0.08</v>
      </c>
      <c r="W146" s="158"/>
      <c r="X146" s="158" t="s">
        <v>136</v>
      </c>
      <c r="Y146" s="158" t="s">
        <v>137</v>
      </c>
      <c r="Z146" s="148"/>
      <c r="AA146" s="148"/>
      <c r="AB146" s="148"/>
      <c r="AC146" s="148"/>
      <c r="AD146" s="148"/>
      <c r="AE146" s="148"/>
      <c r="AF146" s="148"/>
      <c r="AG146" s="148" t="s">
        <v>138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2">
      <c r="A147" s="176">
        <v>63</v>
      </c>
      <c r="B147" s="177" t="s">
        <v>313</v>
      </c>
      <c r="C147" s="184" t="s">
        <v>314</v>
      </c>
      <c r="D147" s="178" t="s">
        <v>134</v>
      </c>
      <c r="E147" s="179">
        <v>1</v>
      </c>
      <c r="F147" s="180"/>
      <c r="G147" s="181">
        <f>ROUND(E147*F147,2)</f>
        <v>0</v>
      </c>
      <c r="H147" s="180"/>
      <c r="I147" s="181">
        <f>ROUND(E147*H147,2)</f>
        <v>0</v>
      </c>
      <c r="J147" s="180"/>
      <c r="K147" s="181">
        <f>ROUND(E147*J147,2)</f>
        <v>0</v>
      </c>
      <c r="L147" s="181">
        <v>15</v>
      </c>
      <c r="M147" s="181">
        <f>G147*(1+L147/100)</f>
        <v>0</v>
      </c>
      <c r="N147" s="179">
        <v>6.9999999999999999E-4</v>
      </c>
      <c r="O147" s="179">
        <f>ROUND(E147*N147,2)</f>
        <v>0</v>
      </c>
      <c r="P147" s="179">
        <v>0</v>
      </c>
      <c r="Q147" s="179">
        <f>ROUND(E147*P147,2)</f>
        <v>0</v>
      </c>
      <c r="R147" s="181"/>
      <c r="S147" s="181" t="s">
        <v>135</v>
      </c>
      <c r="T147" s="182" t="s">
        <v>135</v>
      </c>
      <c r="U147" s="158">
        <v>8.2000000000000003E-2</v>
      </c>
      <c r="V147" s="158">
        <f>ROUND(E147*U147,2)</f>
        <v>0.08</v>
      </c>
      <c r="W147" s="158"/>
      <c r="X147" s="158" t="s">
        <v>136</v>
      </c>
      <c r="Y147" s="158" t="s">
        <v>137</v>
      </c>
      <c r="Z147" s="148"/>
      <c r="AA147" s="148"/>
      <c r="AB147" s="148"/>
      <c r="AC147" s="148"/>
      <c r="AD147" s="148"/>
      <c r="AE147" s="148"/>
      <c r="AF147" s="148"/>
      <c r="AG147" s="148" t="s">
        <v>138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">
      <c r="A148" s="176">
        <v>64</v>
      </c>
      <c r="B148" s="177" t="s">
        <v>315</v>
      </c>
      <c r="C148" s="184" t="s">
        <v>316</v>
      </c>
      <c r="D148" s="178" t="s">
        <v>202</v>
      </c>
      <c r="E148" s="179">
        <v>2.5000000000000001E-3</v>
      </c>
      <c r="F148" s="180"/>
      <c r="G148" s="181">
        <f>ROUND(E148*F148,2)</f>
        <v>0</v>
      </c>
      <c r="H148" s="180"/>
      <c r="I148" s="181">
        <f>ROUND(E148*H148,2)</f>
        <v>0</v>
      </c>
      <c r="J148" s="180"/>
      <c r="K148" s="181">
        <f>ROUND(E148*J148,2)</f>
        <v>0</v>
      </c>
      <c r="L148" s="181">
        <v>15</v>
      </c>
      <c r="M148" s="181">
        <f>G148*(1+L148/100)</f>
        <v>0</v>
      </c>
      <c r="N148" s="179">
        <v>0</v>
      </c>
      <c r="O148" s="179">
        <f>ROUND(E148*N148,2)</f>
        <v>0</v>
      </c>
      <c r="P148" s="179">
        <v>0</v>
      </c>
      <c r="Q148" s="179">
        <f>ROUND(E148*P148,2)</f>
        <v>0</v>
      </c>
      <c r="R148" s="181"/>
      <c r="S148" s="181" t="s">
        <v>135</v>
      </c>
      <c r="T148" s="182" t="s">
        <v>135</v>
      </c>
      <c r="U148" s="158">
        <v>2.5750000000000002</v>
      </c>
      <c r="V148" s="158">
        <f>ROUND(E148*U148,2)</f>
        <v>0.01</v>
      </c>
      <c r="W148" s="158"/>
      <c r="X148" s="158" t="s">
        <v>203</v>
      </c>
      <c r="Y148" s="158" t="s">
        <v>137</v>
      </c>
      <c r="Z148" s="148"/>
      <c r="AA148" s="148"/>
      <c r="AB148" s="148"/>
      <c r="AC148" s="148"/>
      <c r="AD148" s="148"/>
      <c r="AE148" s="148"/>
      <c r="AF148" s="148"/>
      <c r="AG148" s="148" t="s">
        <v>204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x14ac:dyDescent="0.2">
      <c r="A149" s="162" t="s">
        <v>130</v>
      </c>
      <c r="B149" s="163" t="s">
        <v>81</v>
      </c>
      <c r="C149" s="183" t="s">
        <v>82</v>
      </c>
      <c r="D149" s="164"/>
      <c r="E149" s="165"/>
      <c r="F149" s="166"/>
      <c r="G149" s="166">
        <f>SUMIF(AG150:AG153,"&lt;&gt;NOR",G150:G153)</f>
        <v>0</v>
      </c>
      <c r="H149" s="166"/>
      <c r="I149" s="166">
        <f>SUM(I150:I153)</f>
        <v>0</v>
      </c>
      <c r="J149" s="166"/>
      <c r="K149" s="166">
        <f>SUM(K150:K153)</f>
        <v>0</v>
      </c>
      <c r="L149" s="166"/>
      <c r="M149" s="166">
        <f>SUM(M150:M153)</f>
        <v>0</v>
      </c>
      <c r="N149" s="165"/>
      <c r="O149" s="165">
        <f>SUM(O150:O153)</f>
        <v>0.01</v>
      </c>
      <c r="P149" s="165"/>
      <c r="Q149" s="165">
        <f>SUM(Q150:Q153)</f>
        <v>0</v>
      </c>
      <c r="R149" s="166"/>
      <c r="S149" s="166"/>
      <c r="T149" s="167"/>
      <c r="U149" s="161"/>
      <c r="V149" s="161">
        <f>SUM(V150:V153)</f>
        <v>0.91</v>
      </c>
      <c r="W149" s="161"/>
      <c r="X149" s="161"/>
      <c r="Y149" s="161"/>
      <c r="AG149" t="s">
        <v>131</v>
      </c>
    </row>
    <row r="150" spans="1:60" outlineLevel="1" x14ac:dyDescent="0.2">
      <c r="A150" s="176">
        <v>65</v>
      </c>
      <c r="B150" s="177" t="s">
        <v>317</v>
      </c>
      <c r="C150" s="184" t="s">
        <v>318</v>
      </c>
      <c r="D150" s="178" t="s">
        <v>134</v>
      </c>
      <c r="E150" s="179">
        <v>1</v>
      </c>
      <c r="F150" s="180"/>
      <c r="G150" s="181">
        <f>ROUND(E150*F150,2)</f>
        <v>0</v>
      </c>
      <c r="H150" s="180"/>
      <c r="I150" s="181">
        <f>ROUND(E150*H150,2)</f>
        <v>0</v>
      </c>
      <c r="J150" s="180"/>
      <c r="K150" s="181">
        <f>ROUND(E150*J150,2)</f>
        <v>0</v>
      </c>
      <c r="L150" s="181">
        <v>15</v>
      </c>
      <c r="M150" s="181">
        <f>G150*(1+L150/100)</f>
        <v>0</v>
      </c>
      <c r="N150" s="179">
        <v>2.0000000000000002E-5</v>
      </c>
      <c r="O150" s="179">
        <f>ROUND(E150*N150,2)</f>
        <v>0</v>
      </c>
      <c r="P150" s="179">
        <v>0</v>
      </c>
      <c r="Q150" s="179">
        <f>ROUND(E150*P150,2)</f>
        <v>0</v>
      </c>
      <c r="R150" s="181"/>
      <c r="S150" s="181" t="s">
        <v>135</v>
      </c>
      <c r="T150" s="182" t="s">
        <v>135</v>
      </c>
      <c r="U150" s="158">
        <v>0.86799999999999999</v>
      </c>
      <c r="V150" s="158">
        <f>ROUND(E150*U150,2)</f>
        <v>0.87</v>
      </c>
      <c r="W150" s="158"/>
      <c r="X150" s="158" t="s">
        <v>136</v>
      </c>
      <c r="Y150" s="158" t="s">
        <v>137</v>
      </c>
      <c r="Z150" s="148"/>
      <c r="AA150" s="148"/>
      <c r="AB150" s="148"/>
      <c r="AC150" s="148"/>
      <c r="AD150" s="148"/>
      <c r="AE150" s="148"/>
      <c r="AF150" s="148"/>
      <c r="AG150" s="148" t="s">
        <v>138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ht="22.5" outlineLevel="1" x14ac:dyDescent="0.2">
      <c r="A151" s="176">
        <v>66</v>
      </c>
      <c r="B151" s="177" t="s">
        <v>319</v>
      </c>
      <c r="C151" s="184" t="s">
        <v>320</v>
      </c>
      <c r="D151" s="178" t="s">
        <v>134</v>
      </c>
      <c r="E151" s="179">
        <v>1</v>
      </c>
      <c r="F151" s="180"/>
      <c r="G151" s="181">
        <f>ROUND(E151*F151,2)</f>
        <v>0</v>
      </c>
      <c r="H151" s="180"/>
      <c r="I151" s="181">
        <f>ROUND(E151*H151,2)</f>
        <v>0</v>
      </c>
      <c r="J151" s="180"/>
      <c r="K151" s="181">
        <f>ROUND(E151*J151,2)</f>
        <v>0</v>
      </c>
      <c r="L151" s="181">
        <v>15</v>
      </c>
      <c r="M151" s="181">
        <f>G151*(1+L151/100)</f>
        <v>0</v>
      </c>
      <c r="N151" s="179">
        <v>1.21E-2</v>
      </c>
      <c r="O151" s="179">
        <f>ROUND(E151*N151,2)</f>
        <v>0.01</v>
      </c>
      <c r="P151" s="179">
        <v>0</v>
      </c>
      <c r="Q151" s="179">
        <f>ROUND(E151*P151,2)</f>
        <v>0</v>
      </c>
      <c r="R151" s="181" t="s">
        <v>159</v>
      </c>
      <c r="S151" s="181" t="s">
        <v>135</v>
      </c>
      <c r="T151" s="182" t="s">
        <v>135</v>
      </c>
      <c r="U151" s="158">
        <v>0</v>
      </c>
      <c r="V151" s="158">
        <f>ROUND(E151*U151,2)</f>
        <v>0</v>
      </c>
      <c r="W151" s="158"/>
      <c r="X151" s="158" t="s">
        <v>160</v>
      </c>
      <c r="Y151" s="158" t="s">
        <v>137</v>
      </c>
      <c r="Z151" s="148"/>
      <c r="AA151" s="148"/>
      <c r="AB151" s="148"/>
      <c r="AC151" s="148"/>
      <c r="AD151" s="148"/>
      <c r="AE151" s="148"/>
      <c r="AF151" s="148"/>
      <c r="AG151" s="148" t="s">
        <v>161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ht="22.5" outlineLevel="1" x14ac:dyDescent="0.2">
      <c r="A152" s="176">
        <v>67</v>
      </c>
      <c r="B152" s="177" t="s">
        <v>321</v>
      </c>
      <c r="C152" s="184" t="s">
        <v>322</v>
      </c>
      <c r="D152" s="178" t="s">
        <v>134</v>
      </c>
      <c r="E152" s="179">
        <v>1</v>
      </c>
      <c r="F152" s="180"/>
      <c r="G152" s="181">
        <f>ROUND(E152*F152,2)</f>
        <v>0</v>
      </c>
      <c r="H152" s="180"/>
      <c r="I152" s="181">
        <f>ROUND(E152*H152,2)</f>
        <v>0</v>
      </c>
      <c r="J152" s="180"/>
      <c r="K152" s="181">
        <f>ROUND(E152*J152,2)</f>
        <v>0</v>
      </c>
      <c r="L152" s="181">
        <v>15</v>
      </c>
      <c r="M152" s="181">
        <f>G152*(1+L152/100)</f>
        <v>0</v>
      </c>
      <c r="N152" s="179">
        <v>1E-3</v>
      </c>
      <c r="O152" s="179">
        <f>ROUND(E152*N152,2)</f>
        <v>0</v>
      </c>
      <c r="P152" s="179">
        <v>0</v>
      </c>
      <c r="Q152" s="179">
        <f>ROUND(E152*P152,2)</f>
        <v>0</v>
      </c>
      <c r="R152" s="181" t="s">
        <v>159</v>
      </c>
      <c r="S152" s="181" t="s">
        <v>135</v>
      </c>
      <c r="T152" s="182" t="s">
        <v>135</v>
      </c>
      <c r="U152" s="158">
        <v>0</v>
      </c>
      <c r="V152" s="158">
        <f>ROUND(E152*U152,2)</f>
        <v>0</v>
      </c>
      <c r="W152" s="158"/>
      <c r="X152" s="158" t="s">
        <v>160</v>
      </c>
      <c r="Y152" s="158" t="s">
        <v>137</v>
      </c>
      <c r="Z152" s="148"/>
      <c r="AA152" s="148"/>
      <c r="AB152" s="148"/>
      <c r="AC152" s="148"/>
      <c r="AD152" s="148"/>
      <c r="AE152" s="148"/>
      <c r="AF152" s="148"/>
      <c r="AG152" s="148" t="s">
        <v>161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1" x14ac:dyDescent="0.2">
      <c r="A153" s="176">
        <v>68</v>
      </c>
      <c r="B153" s="177" t="s">
        <v>323</v>
      </c>
      <c r="C153" s="184" t="s">
        <v>324</v>
      </c>
      <c r="D153" s="178" t="s">
        <v>202</v>
      </c>
      <c r="E153" s="179">
        <v>1.312E-2</v>
      </c>
      <c r="F153" s="180"/>
      <c r="G153" s="181">
        <f>ROUND(E153*F153,2)</f>
        <v>0</v>
      </c>
      <c r="H153" s="180"/>
      <c r="I153" s="181">
        <f>ROUND(E153*H153,2)</f>
        <v>0</v>
      </c>
      <c r="J153" s="180"/>
      <c r="K153" s="181">
        <f>ROUND(E153*J153,2)</f>
        <v>0</v>
      </c>
      <c r="L153" s="181">
        <v>15</v>
      </c>
      <c r="M153" s="181">
        <f>G153*(1+L153/100)</f>
        <v>0</v>
      </c>
      <c r="N153" s="179">
        <v>0</v>
      </c>
      <c r="O153" s="179">
        <f>ROUND(E153*N153,2)</f>
        <v>0</v>
      </c>
      <c r="P153" s="179">
        <v>0</v>
      </c>
      <c r="Q153" s="179">
        <f>ROUND(E153*P153,2)</f>
        <v>0</v>
      </c>
      <c r="R153" s="181"/>
      <c r="S153" s="181" t="s">
        <v>135</v>
      </c>
      <c r="T153" s="182" t="s">
        <v>135</v>
      </c>
      <c r="U153" s="158">
        <v>3.0750000000000002</v>
      </c>
      <c r="V153" s="158">
        <f>ROUND(E153*U153,2)</f>
        <v>0.04</v>
      </c>
      <c r="W153" s="158"/>
      <c r="X153" s="158" t="s">
        <v>203</v>
      </c>
      <c r="Y153" s="158" t="s">
        <v>137</v>
      </c>
      <c r="Z153" s="148"/>
      <c r="AA153" s="148"/>
      <c r="AB153" s="148"/>
      <c r="AC153" s="148"/>
      <c r="AD153" s="148"/>
      <c r="AE153" s="148"/>
      <c r="AF153" s="148"/>
      <c r="AG153" s="148" t="s">
        <v>204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x14ac:dyDescent="0.2">
      <c r="A154" s="162" t="s">
        <v>130</v>
      </c>
      <c r="B154" s="163" t="s">
        <v>83</v>
      </c>
      <c r="C154" s="183" t="s">
        <v>84</v>
      </c>
      <c r="D154" s="164"/>
      <c r="E154" s="165"/>
      <c r="F154" s="166"/>
      <c r="G154" s="166">
        <f>SUMIF(AG155:AG164,"&lt;&gt;NOR",G155:G164)</f>
        <v>0</v>
      </c>
      <c r="H154" s="166"/>
      <c r="I154" s="166">
        <f>SUM(I155:I164)</f>
        <v>0</v>
      </c>
      <c r="J154" s="166"/>
      <c r="K154" s="166">
        <f>SUM(K155:K164)</f>
        <v>0</v>
      </c>
      <c r="L154" s="166"/>
      <c r="M154" s="166">
        <f>SUM(M155:M164)</f>
        <v>0</v>
      </c>
      <c r="N154" s="165"/>
      <c r="O154" s="165">
        <f>SUM(O155:O164)</f>
        <v>0.03</v>
      </c>
      <c r="P154" s="165"/>
      <c r="Q154" s="165">
        <f>SUM(Q155:Q164)</f>
        <v>0.52</v>
      </c>
      <c r="R154" s="166"/>
      <c r="S154" s="166"/>
      <c r="T154" s="167"/>
      <c r="U154" s="161"/>
      <c r="V154" s="161">
        <f>SUM(V155:V164)</f>
        <v>9.51</v>
      </c>
      <c r="W154" s="161"/>
      <c r="X154" s="161"/>
      <c r="Y154" s="161"/>
      <c r="AG154" t="s">
        <v>131</v>
      </c>
    </row>
    <row r="155" spans="1:60" outlineLevel="1" x14ac:dyDescent="0.2">
      <c r="A155" s="169">
        <v>69</v>
      </c>
      <c r="B155" s="170" t="s">
        <v>325</v>
      </c>
      <c r="C155" s="185" t="s">
        <v>326</v>
      </c>
      <c r="D155" s="171" t="s">
        <v>146</v>
      </c>
      <c r="E155" s="172">
        <v>14.066800000000001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15</v>
      </c>
      <c r="M155" s="174">
        <f>G155*(1+L155/100)</f>
        <v>0</v>
      </c>
      <c r="N155" s="172">
        <v>0</v>
      </c>
      <c r="O155" s="172">
        <f>ROUND(E155*N155,2)</f>
        <v>0</v>
      </c>
      <c r="P155" s="172">
        <v>2.4649999999999998E-2</v>
      </c>
      <c r="Q155" s="172">
        <f>ROUND(E155*P155,2)</f>
        <v>0.35</v>
      </c>
      <c r="R155" s="174"/>
      <c r="S155" s="174" t="s">
        <v>135</v>
      </c>
      <c r="T155" s="175" t="s">
        <v>135</v>
      </c>
      <c r="U155" s="158">
        <v>0.25</v>
      </c>
      <c r="V155" s="158">
        <f>ROUND(E155*U155,2)</f>
        <v>3.52</v>
      </c>
      <c r="W155" s="158"/>
      <c r="X155" s="158" t="s">
        <v>136</v>
      </c>
      <c r="Y155" s="158" t="s">
        <v>137</v>
      </c>
      <c r="Z155" s="148"/>
      <c r="AA155" s="148"/>
      <c r="AB155" s="148"/>
      <c r="AC155" s="148"/>
      <c r="AD155" s="148"/>
      <c r="AE155" s="148"/>
      <c r="AF155" s="148"/>
      <c r="AG155" s="148" t="s">
        <v>138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t="22.5" outlineLevel="2" x14ac:dyDescent="0.2">
      <c r="A156" s="155"/>
      <c r="B156" s="156"/>
      <c r="C156" s="186" t="s">
        <v>327</v>
      </c>
      <c r="D156" s="159"/>
      <c r="E156" s="160">
        <v>14.066800000000001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8"/>
      <c r="AA156" s="148"/>
      <c r="AB156" s="148"/>
      <c r="AC156" s="148"/>
      <c r="AD156" s="148"/>
      <c r="AE156" s="148"/>
      <c r="AF156" s="148"/>
      <c r="AG156" s="148" t="s">
        <v>143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1" x14ac:dyDescent="0.2">
      <c r="A157" s="176">
        <v>70</v>
      </c>
      <c r="B157" s="177" t="s">
        <v>328</v>
      </c>
      <c r="C157" s="184" t="s">
        <v>329</v>
      </c>
      <c r="D157" s="178" t="s">
        <v>134</v>
      </c>
      <c r="E157" s="179">
        <v>2</v>
      </c>
      <c r="F157" s="180"/>
      <c r="G157" s="181">
        <f t="shared" ref="G157:G164" si="14">ROUND(E157*F157,2)</f>
        <v>0</v>
      </c>
      <c r="H157" s="180"/>
      <c r="I157" s="181">
        <f t="shared" ref="I157:I164" si="15">ROUND(E157*H157,2)</f>
        <v>0</v>
      </c>
      <c r="J157" s="180"/>
      <c r="K157" s="181">
        <f t="shared" ref="K157:K164" si="16">ROUND(E157*J157,2)</f>
        <v>0</v>
      </c>
      <c r="L157" s="181">
        <v>15</v>
      </c>
      <c r="M157" s="181">
        <f t="shared" ref="M157:M164" si="17">G157*(1+L157/100)</f>
        <v>0</v>
      </c>
      <c r="N157" s="179">
        <v>0</v>
      </c>
      <c r="O157" s="179">
        <f t="shared" ref="O157:O164" si="18">ROUND(E157*N157,2)</f>
        <v>0</v>
      </c>
      <c r="P157" s="179">
        <v>0</v>
      </c>
      <c r="Q157" s="179">
        <f t="shared" ref="Q157:Q164" si="19">ROUND(E157*P157,2)</f>
        <v>0</v>
      </c>
      <c r="R157" s="181"/>
      <c r="S157" s="181" t="s">
        <v>135</v>
      </c>
      <c r="T157" s="182" t="s">
        <v>135</v>
      </c>
      <c r="U157" s="158">
        <v>1.45</v>
      </c>
      <c r="V157" s="158">
        <f t="shared" ref="V157:V164" si="20">ROUND(E157*U157,2)</f>
        <v>2.9</v>
      </c>
      <c r="W157" s="158"/>
      <c r="X157" s="158" t="s">
        <v>136</v>
      </c>
      <c r="Y157" s="158" t="s">
        <v>137</v>
      </c>
      <c r="Z157" s="148"/>
      <c r="AA157" s="148"/>
      <c r="AB157" s="148"/>
      <c r="AC157" s="148"/>
      <c r="AD157" s="148"/>
      <c r="AE157" s="148"/>
      <c r="AF157" s="148"/>
      <c r="AG157" s="148" t="s">
        <v>138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1" x14ac:dyDescent="0.2">
      <c r="A158" s="176">
        <v>71</v>
      </c>
      <c r="B158" s="177" t="s">
        <v>330</v>
      </c>
      <c r="C158" s="184" t="s">
        <v>331</v>
      </c>
      <c r="D158" s="178" t="s">
        <v>134</v>
      </c>
      <c r="E158" s="179">
        <v>2</v>
      </c>
      <c r="F158" s="180"/>
      <c r="G158" s="181">
        <f t="shared" si="14"/>
        <v>0</v>
      </c>
      <c r="H158" s="180"/>
      <c r="I158" s="181">
        <f t="shared" si="15"/>
        <v>0</v>
      </c>
      <c r="J158" s="180"/>
      <c r="K158" s="181">
        <f t="shared" si="16"/>
        <v>0</v>
      </c>
      <c r="L158" s="181">
        <v>15</v>
      </c>
      <c r="M158" s="181">
        <f t="shared" si="17"/>
        <v>0</v>
      </c>
      <c r="N158" s="179">
        <v>0</v>
      </c>
      <c r="O158" s="179">
        <f t="shared" si="18"/>
        <v>0</v>
      </c>
      <c r="P158" s="179">
        <v>0</v>
      </c>
      <c r="Q158" s="179">
        <f t="shared" si="19"/>
        <v>0</v>
      </c>
      <c r="R158" s="181"/>
      <c r="S158" s="181" t="s">
        <v>135</v>
      </c>
      <c r="T158" s="182" t="s">
        <v>135</v>
      </c>
      <c r="U158" s="158">
        <v>0.77500000000000002</v>
      </c>
      <c r="V158" s="158">
        <f t="shared" si="20"/>
        <v>1.55</v>
      </c>
      <c r="W158" s="158"/>
      <c r="X158" s="158" t="s">
        <v>136</v>
      </c>
      <c r="Y158" s="158" t="s">
        <v>137</v>
      </c>
      <c r="Z158" s="148"/>
      <c r="AA158" s="148"/>
      <c r="AB158" s="148"/>
      <c r="AC158" s="148"/>
      <c r="AD158" s="148"/>
      <c r="AE158" s="148"/>
      <c r="AF158" s="148"/>
      <c r="AG158" s="148" t="s">
        <v>138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">
      <c r="A159" s="176">
        <v>72</v>
      </c>
      <c r="B159" s="177" t="s">
        <v>332</v>
      </c>
      <c r="C159" s="184" t="s">
        <v>333</v>
      </c>
      <c r="D159" s="178" t="s">
        <v>134</v>
      </c>
      <c r="E159" s="179">
        <v>2</v>
      </c>
      <c r="F159" s="180"/>
      <c r="G159" s="181">
        <f t="shared" si="14"/>
        <v>0</v>
      </c>
      <c r="H159" s="180"/>
      <c r="I159" s="181">
        <f t="shared" si="15"/>
        <v>0</v>
      </c>
      <c r="J159" s="180"/>
      <c r="K159" s="181">
        <f t="shared" si="16"/>
        <v>0</v>
      </c>
      <c r="L159" s="181">
        <v>15</v>
      </c>
      <c r="M159" s="181">
        <f t="shared" si="17"/>
        <v>0</v>
      </c>
      <c r="N159" s="179">
        <v>1.0000000000000001E-5</v>
      </c>
      <c r="O159" s="179">
        <f t="shared" si="18"/>
        <v>0</v>
      </c>
      <c r="P159" s="179">
        <v>0</v>
      </c>
      <c r="Q159" s="179">
        <f t="shared" si="19"/>
        <v>0</v>
      </c>
      <c r="R159" s="181"/>
      <c r="S159" s="181" t="s">
        <v>135</v>
      </c>
      <c r="T159" s="182" t="s">
        <v>135</v>
      </c>
      <c r="U159" s="158">
        <v>0.26</v>
      </c>
      <c r="V159" s="158">
        <f t="shared" si="20"/>
        <v>0.52</v>
      </c>
      <c r="W159" s="158"/>
      <c r="X159" s="158" t="s">
        <v>136</v>
      </c>
      <c r="Y159" s="158" t="s">
        <v>137</v>
      </c>
      <c r="Z159" s="148"/>
      <c r="AA159" s="148"/>
      <c r="AB159" s="148"/>
      <c r="AC159" s="148"/>
      <c r="AD159" s="148"/>
      <c r="AE159" s="148"/>
      <c r="AF159" s="148"/>
      <c r="AG159" s="148" t="s">
        <v>138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1" x14ac:dyDescent="0.2">
      <c r="A160" s="176">
        <v>73</v>
      </c>
      <c r="B160" s="177" t="s">
        <v>334</v>
      </c>
      <c r="C160" s="184" t="s">
        <v>335</v>
      </c>
      <c r="D160" s="178" t="s">
        <v>134</v>
      </c>
      <c r="E160" s="179">
        <v>1</v>
      </c>
      <c r="F160" s="180"/>
      <c r="G160" s="181">
        <f t="shared" si="14"/>
        <v>0</v>
      </c>
      <c r="H160" s="180"/>
      <c r="I160" s="181">
        <f t="shared" si="15"/>
        <v>0</v>
      </c>
      <c r="J160" s="180"/>
      <c r="K160" s="181">
        <f t="shared" si="16"/>
        <v>0</v>
      </c>
      <c r="L160" s="181">
        <v>15</v>
      </c>
      <c r="M160" s="181">
        <f t="shared" si="17"/>
        <v>0</v>
      </c>
      <c r="N160" s="179">
        <v>0</v>
      </c>
      <c r="O160" s="179">
        <f t="shared" si="18"/>
        <v>0</v>
      </c>
      <c r="P160" s="179">
        <v>0.17399999999999999</v>
      </c>
      <c r="Q160" s="179">
        <f t="shared" si="19"/>
        <v>0.17</v>
      </c>
      <c r="R160" s="181"/>
      <c r="S160" s="181" t="s">
        <v>135</v>
      </c>
      <c r="T160" s="182" t="s">
        <v>135</v>
      </c>
      <c r="U160" s="158">
        <v>0.95</v>
      </c>
      <c r="V160" s="158">
        <f t="shared" si="20"/>
        <v>0.95</v>
      </c>
      <c r="W160" s="158"/>
      <c r="X160" s="158" t="s">
        <v>136</v>
      </c>
      <c r="Y160" s="158" t="s">
        <v>137</v>
      </c>
      <c r="Z160" s="148"/>
      <c r="AA160" s="148"/>
      <c r="AB160" s="148"/>
      <c r="AC160" s="148"/>
      <c r="AD160" s="148"/>
      <c r="AE160" s="148"/>
      <c r="AF160" s="148"/>
      <c r="AG160" s="148" t="s">
        <v>138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1" x14ac:dyDescent="0.2">
      <c r="A161" s="176">
        <v>74</v>
      </c>
      <c r="B161" s="177" t="s">
        <v>336</v>
      </c>
      <c r="C161" s="184" t="s">
        <v>337</v>
      </c>
      <c r="D161" s="178" t="s">
        <v>134</v>
      </c>
      <c r="E161" s="179">
        <v>2</v>
      </c>
      <c r="F161" s="180"/>
      <c r="G161" s="181">
        <f t="shared" si="14"/>
        <v>0</v>
      </c>
      <c r="H161" s="180"/>
      <c r="I161" s="181">
        <f t="shared" si="15"/>
        <v>0</v>
      </c>
      <c r="J161" s="180"/>
      <c r="K161" s="181">
        <f t="shared" si="16"/>
        <v>0</v>
      </c>
      <c r="L161" s="181">
        <v>15</v>
      </c>
      <c r="M161" s="181">
        <f t="shared" si="17"/>
        <v>0</v>
      </c>
      <c r="N161" s="179">
        <v>8.0000000000000004E-4</v>
      </c>
      <c r="O161" s="179">
        <f t="shared" si="18"/>
        <v>0</v>
      </c>
      <c r="P161" s="179">
        <v>0</v>
      </c>
      <c r="Q161" s="179">
        <f t="shared" si="19"/>
        <v>0</v>
      </c>
      <c r="R161" s="181" t="s">
        <v>159</v>
      </c>
      <c r="S161" s="181" t="s">
        <v>135</v>
      </c>
      <c r="T161" s="182" t="s">
        <v>135</v>
      </c>
      <c r="U161" s="158">
        <v>0</v>
      </c>
      <c r="V161" s="158">
        <f t="shared" si="20"/>
        <v>0</v>
      </c>
      <c r="W161" s="158"/>
      <c r="X161" s="158" t="s">
        <v>160</v>
      </c>
      <c r="Y161" s="158" t="s">
        <v>137</v>
      </c>
      <c r="Z161" s="148"/>
      <c r="AA161" s="148"/>
      <c r="AB161" s="148"/>
      <c r="AC161" s="148"/>
      <c r="AD161" s="148"/>
      <c r="AE161" s="148"/>
      <c r="AF161" s="148"/>
      <c r="AG161" s="148" t="s">
        <v>161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">
      <c r="A162" s="176">
        <v>75</v>
      </c>
      <c r="B162" s="177" t="s">
        <v>338</v>
      </c>
      <c r="C162" s="184" t="s">
        <v>339</v>
      </c>
      <c r="D162" s="178" t="s">
        <v>134</v>
      </c>
      <c r="E162" s="179">
        <v>2</v>
      </c>
      <c r="F162" s="180"/>
      <c r="G162" s="181">
        <f t="shared" si="14"/>
        <v>0</v>
      </c>
      <c r="H162" s="180"/>
      <c r="I162" s="181">
        <f t="shared" si="15"/>
        <v>0</v>
      </c>
      <c r="J162" s="180"/>
      <c r="K162" s="181">
        <f t="shared" si="16"/>
        <v>0</v>
      </c>
      <c r="L162" s="181">
        <v>15</v>
      </c>
      <c r="M162" s="181">
        <f t="shared" si="17"/>
        <v>0</v>
      </c>
      <c r="N162" s="179">
        <v>1.4999999999999999E-2</v>
      </c>
      <c r="O162" s="179">
        <f t="shared" si="18"/>
        <v>0.03</v>
      </c>
      <c r="P162" s="179">
        <v>0</v>
      </c>
      <c r="Q162" s="179">
        <f t="shared" si="19"/>
        <v>0</v>
      </c>
      <c r="R162" s="181" t="s">
        <v>159</v>
      </c>
      <c r="S162" s="181" t="s">
        <v>135</v>
      </c>
      <c r="T162" s="182" t="s">
        <v>135</v>
      </c>
      <c r="U162" s="158">
        <v>0</v>
      </c>
      <c r="V162" s="158">
        <f t="shared" si="20"/>
        <v>0</v>
      </c>
      <c r="W162" s="158"/>
      <c r="X162" s="158" t="s">
        <v>160</v>
      </c>
      <c r="Y162" s="158" t="s">
        <v>137</v>
      </c>
      <c r="Z162" s="148"/>
      <c r="AA162" s="148"/>
      <c r="AB162" s="148"/>
      <c r="AC162" s="148"/>
      <c r="AD162" s="148"/>
      <c r="AE162" s="148"/>
      <c r="AF162" s="148"/>
      <c r="AG162" s="148" t="s">
        <v>161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1" x14ac:dyDescent="0.2">
      <c r="A163" s="176">
        <v>76</v>
      </c>
      <c r="B163" s="177" t="s">
        <v>340</v>
      </c>
      <c r="C163" s="184" t="s">
        <v>341</v>
      </c>
      <c r="D163" s="178" t="s">
        <v>134</v>
      </c>
      <c r="E163" s="179">
        <v>2</v>
      </c>
      <c r="F163" s="180"/>
      <c r="G163" s="181">
        <f t="shared" si="14"/>
        <v>0</v>
      </c>
      <c r="H163" s="180"/>
      <c r="I163" s="181">
        <f t="shared" si="15"/>
        <v>0</v>
      </c>
      <c r="J163" s="180"/>
      <c r="K163" s="181">
        <f t="shared" si="16"/>
        <v>0</v>
      </c>
      <c r="L163" s="181">
        <v>15</v>
      </c>
      <c r="M163" s="181">
        <f t="shared" si="17"/>
        <v>0</v>
      </c>
      <c r="N163" s="179">
        <v>6.4000000000000005E-4</v>
      </c>
      <c r="O163" s="179">
        <f t="shared" si="18"/>
        <v>0</v>
      </c>
      <c r="P163" s="179">
        <v>0</v>
      </c>
      <c r="Q163" s="179">
        <f t="shared" si="19"/>
        <v>0</v>
      </c>
      <c r="R163" s="181" t="s">
        <v>159</v>
      </c>
      <c r="S163" s="181" t="s">
        <v>135</v>
      </c>
      <c r="T163" s="182" t="s">
        <v>135</v>
      </c>
      <c r="U163" s="158">
        <v>0</v>
      </c>
      <c r="V163" s="158">
        <f t="shared" si="20"/>
        <v>0</v>
      </c>
      <c r="W163" s="158"/>
      <c r="X163" s="158" t="s">
        <v>160</v>
      </c>
      <c r="Y163" s="158" t="s">
        <v>137</v>
      </c>
      <c r="Z163" s="148"/>
      <c r="AA163" s="148"/>
      <c r="AB163" s="148"/>
      <c r="AC163" s="148"/>
      <c r="AD163" s="148"/>
      <c r="AE163" s="148"/>
      <c r="AF163" s="148"/>
      <c r="AG163" s="148" t="s">
        <v>161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">
      <c r="A164" s="176">
        <v>77</v>
      </c>
      <c r="B164" s="177" t="s">
        <v>342</v>
      </c>
      <c r="C164" s="184" t="s">
        <v>343</v>
      </c>
      <c r="D164" s="178" t="s">
        <v>202</v>
      </c>
      <c r="E164" s="179">
        <v>3.2899999999999999E-2</v>
      </c>
      <c r="F164" s="180"/>
      <c r="G164" s="181">
        <f t="shared" si="14"/>
        <v>0</v>
      </c>
      <c r="H164" s="180"/>
      <c r="I164" s="181">
        <f t="shared" si="15"/>
        <v>0</v>
      </c>
      <c r="J164" s="180"/>
      <c r="K164" s="181">
        <f t="shared" si="16"/>
        <v>0</v>
      </c>
      <c r="L164" s="181">
        <v>15</v>
      </c>
      <c r="M164" s="181">
        <f t="shared" si="17"/>
        <v>0</v>
      </c>
      <c r="N164" s="179">
        <v>0</v>
      </c>
      <c r="O164" s="179">
        <f t="shared" si="18"/>
        <v>0</v>
      </c>
      <c r="P164" s="179">
        <v>0</v>
      </c>
      <c r="Q164" s="179">
        <f t="shared" si="19"/>
        <v>0</v>
      </c>
      <c r="R164" s="181"/>
      <c r="S164" s="181" t="s">
        <v>135</v>
      </c>
      <c r="T164" s="182" t="s">
        <v>135</v>
      </c>
      <c r="U164" s="158">
        <v>2.2549999999999999</v>
      </c>
      <c r="V164" s="158">
        <f t="shared" si="20"/>
        <v>7.0000000000000007E-2</v>
      </c>
      <c r="W164" s="158"/>
      <c r="X164" s="158" t="s">
        <v>203</v>
      </c>
      <c r="Y164" s="158" t="s">
        <v>137</v>
      </c>
      <c r="Z164" s="148"/>
      <c r="AA164" s="148"/>
      <c r="AB164" s="148"/>
      <c r="AC164" s="148"/>
      <c r="AD164" s="148"/>
      <c r="AE164" s="148"/>
      <c r="AF164" s="148"/>
      <c r="AG164" s="148" t="s">
        <v>204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x14ac:dyDescent="0.2">
      <c r="A165" s="162" t="s">
        <v>130</v>
      </c>
      <c r="B165" s="163" t="s">
        <v>85</v>
      </c>
      <c r="C165" s="183" t="s">
        <v>86</v>
      </c>
      <c r="D165" s="164"/>
      <c r="E165" s="165"/>
      <c r="F165" s="166"/>
      <c r="G165" s="166">
        <f>SUMIF(AG166:AG169,"&lt;&gt;NOR",G166:G169)</f>
        <v>0</v>
      </c>
      <c r="H165" s="166"/>
      <c r="I165" s="166">
        <f>SUM(I166:I169)</f>
        <v>0</v>
      </c>
      <c r="J165" s="166"/>
      <c r="K165" s="166">
        <f>SUM(K166:K169)</f>
        <v>0</v>
      </c>
      <c r="L165" s="166"/>
      <c r="M165" s="166">
        <f>SUM(M166:M169)</f>
        <v>0</v>
      </c>
      <c r="N165" s="165"/>
      <c r="O165" s="165">
        <f>SUM(O166:O169)</f>
        <v>0</v>
      </c>
      <c r="P165" s="165"/>
      <c r="Q165" s="165">
        <f>SUM(Q166:Q169)</f>
        <v>7.0000000000000007E-2</v>
      </c>
      <c r="R165" s="166"/>
      <c r="S165" s="166"/>
      <c r="T165" s="167"/>
      <c r="U165" s="161"/>
      <c r="V165" s="161">
        <f>SUM(V166:V169)</f>
        <v>3.9899999999999998</v>
      </c>
      <c r="W165" s="161"/>
      <c r="X165" s="161"/>
      <c r="Y165" s="161"/>
      <c r="AG165" t="s">
        <v>131</v>
      </c>
    </row>
    <row r="166" spans="1:60" outlineLevel="1" x14ac:dyDescent="0.2">
      <c r="A166" s="169">
        <v>78</v>
      </c>
      <c r="B166" s="170" t="s">
        <v>344</v>
      </c>
      <c r="C166" s="185" t="s">
        <v>345</v>
      </c>
      <c r="D166" s="171" t="s">
        <v>146</v>
      </c>
      <c r="E166" s="172">
        <v>3.4472</v>
      </c>
      <c r="F166" s="173"/>
      <c r="G166" s="174">
        <f>ROUND(E166*F166,2)</f>
        <v>0</v>
      </c>
      <c r="H166" s="173"/>
      <c r="I166" s="174">
        <f>ROUND(E166*H166,2)</f>
        <v>0</v>
      </c>
      <c r="J166" s="173"/>
      <c r="K166" s="174">
        <f>ROUND(E166*J166,2)</f>
        <v>0</v>
      </c>
      <c r="L166" s="174">
        <v>15</v>
      </c>
      <c r="M166" s="174">
        <f>G166*(1+L166/100)</f>
        <v>0</v>
      </c>
      <c r="N166" s="172">
        <v>0</v>
      </c>
      <c r="O166" s="172">
        <f>ROUND(E166*N166,2)</f>
        <v>0</v>
      </c>
      <c r="P166" s="172">
        <v>8.9999999999999993E-3</v>
      </c>
      <c r="Q166" s="172">
        <f>ROUND(E166*P166,2)</f>
        <v>0.03</v>
      </c>
      <c r="R166" s="174"/>
      <c r="S166" s="174" t="s">
        <v>135</v>
      </c>
      <c r="T166" s="175" t="s">
        <v>135</v>
      </c>
      <c r="U166" s="158">
        <v>0.17</v>
      </c>
      <c r="V166" s="158">
        <f>ROUND(E166*U166,2)</f>
        <v>0.59</v>
      </c>
      <c r="W166" s="158"/>
      <c r="X166" s="158" t="s">
        <v>136</v>
      </c>
      <c r="Y166" s="158" t="s">
        <v>137</v>
      </c>
      <c r="Z166" s="148"/>
      <c r="AA166" s="148"/>
      <c r="AB166" s="148"/>
      <c r="AC166" s="148"/>
      <c r="AD166" s="148"/>
      <c r="AE166" s="148"/>
      <c r="AF166" s="148"/>
      <c r="AG166" s="148" t="s">
        <v>138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">
      <c r="A167" s="155"/>
      <c r="B167" s="156"/>
      <c r="C167" s="186" t="s">
        <v>346</v>
      </c>
      <c r="D167" s="159"/>
      <c r="E167" s="160">
        <v>3.4472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143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 x14ac:dyDescent="0.2">
      <c r="A168" s="169">
        <v>79</v>
      </c>
      <c r="B168" s="170" t="s">
        <v>347</v>
      </c>
      <c r="C168" s="185" t="s">
        <v>348</v>
      </c>
      <c r="D168" s="171" t="s">
        <v>349</v>
      </c>
      <c r="E168" s="172">
        <v>35</v>
      </c>
      <c r="F168" s="173"/>
      <c r="G168" s="174">
        <f>ROUND(E168*F168,2)</f>
        <v>0</v>
      </c>
      <c r="H168" s="173"/>
      <c r="I168" s="174">
        <f>ROUND(E168*H168,2)</f>
        <v>0</v>
      </c>
      <c r="J168" s="173"/>
      <c r="K168" s="174">
        <f>ROUND(E168*J168,2)</f>
        <v>0</v>
      </c>
      <c r="L168" s="174">
        <v>15</v>
      </c>
      <c r="M168" s="174">
        <f>G168*(1+L168/100)</f>
        <v>0</v>
      </c>
      <c r="N168" s="172">
        <v>5.0000000000000002E-5</v>
      </c>
      <c r="O168" s="172">
        <f>ROUND(E168*N168,2)</f>
        <v>0</v>
      </c>
      <c r="P168" s="172">
        <v>1E-3</v>
      </c>
      <c r="Q168" s="172">
        <f>ROUND(E168*P168,2)</f>
        <v>0.04</v>
      </c>
      <c r="R168" s="174"/>
      <c r="S168" s="174" t="s">
        <v>135</v>
      </c>
      <c r="T168" s="175" t="s">
        <v>135</v>
      </c>
      <c r="U168" s="158">
        <v>9.7000000000000003E-2</v>
      </c>
      <c r="V168" s="158">
        <f>ROUND(E168*U168,2)</f>
        <v>3.4</v>
      </c>
      <c r="W168" s="158"/>
      <c r="X168" s="158" t="s">
        <v>136</v>
      </c>
      <c r="Y168" s="158" t="s">
        <v>137</v>
      </c>
      <c r="Z168" s="148"/>
      <c r="AA168" s="148"/>
      <c r="AB168" s="148"/>
      <c r="AC168" s="148"/>
      <c r="AD168" s="148"/>
      <c r="AE168" s="148"/>
      <c r="AF168" s="148"/>
      <c r="AG168" s="148" t="s">
        <v>138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186" t="s">
        <v>350</v>
      </c>
      <c r="D169" s="159"/>
      <c r="E169" s="160">
        <v>35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143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x14ac:dyDescent="0.2">
      <c r="A170" s="162" t="s">
        <v>130</v>
      </c>
      <c r="B170" s="163" t="s">
        <v>87</v>
      </c>
      <c r="C170" s="183" t="s">
        <v>88</v>
      </c>
      <c r="D170" s="164"/>
      <c r="E170" s="165"/>
      <c r="F170" s="166"/>
      <c r="G170" s="166">
        <f>SUMIF(AG171:AG182,"&lt;&gt;NOR",G171:G182)</f>
        <v>0</v>
      </c>
      <c r="H170" s="166"/>
      <c r="I170" s="166">
        <f>SUM(I171:I182)</f>
        <v>0</v>
      </c>
      <c r="J170" s="166"/>
      <c r="K170" s="166">
        <f>SUM(K171:K182)</f>
        <v>0</v>
      </c>
      <c r="L170" s="166"/>
      <c r="M170" s="166">
        <f>SUM(M171:M182)</f>
        <v>0</v>
      </c>
      <c r="N170" s="165"/>
      <c r="O170" s="165">
        <f>SUM(O171:O182)</f>
        <v>6.9999999999999993E-2</v>
      </c>
      <c r="P170" s="165"/>
      <c r="Q170" s="165">
        <f>SUM(Q171:Q182)</f>
        <v>0</v>
      </c>
      <c r="R170" s="166"/>
      <c r="S170" s="166"/>
      <c r="T170" s="167"/>
      <c r="U170" s="161"/>
      <c r="V170" s="161">
        <f>SUM(V171:V182)</f>
        <v>3.2</v>
      </c>
      <c r="W170" s="161"/>
      <c r="X170" s="161"/>
      <c r="Y170" s="161"/>
      <c r="AG170" t="s">
        <v>131</v>
      </c>
    </row>
    <row r="171" spans="1:60" outlineLevel="1" x14ac:dyDescent="0.2">
      <c r="A171" s="169">
        <v>80</v>
      </c>
      <c r="B171" s="170" t="s">
        <v>351</v>
      </c>
      <c r="C171" s="185" t="s">
        <v>352</v>
      </c>
      <c r="D171" s="171" t="s">
        <v>146</v>
      </c>
      <c r="E171" s="172">
        <v>2.9872000000000001</v>
      </c>
      <c r="F171" s="173"/>
      <c r="G171" s="174">
        <f>ROUND(E171*F171,2)</f>
        <v>0</v>
      </c>
      <c r="H171" s="173"/>
      <c r="I171" s="174">
        <f>ROUND(E171*H171,2)</f>
        <v>0</v>
      </c>
      <c r="J171" s="173"/>
      <c r="K171" s="174">
        <f>ROUND(E171*J171,2)</f>
        <v>0</v>
      </c>
      <c r="L171" s="174">
        <v>15</v>
      </c>
      <c r="M171" s="174">
        <f>G171*(1+L171/100)</f>
        <v>0</v>
      </c>
      <c r="N171" s="172">
        <v>1.1E-4</v>
      </c>
      <c r="O171" s="172">
        <f>ROUND(E171*N171,2)</f>
        <v>0</v>
      </c>
      <c r="P171" s="172">
        <v>0</v>
      </c>
      <c r="Q171" s="172">
        <f>ROUND(E171*P171,2)</f>
        <v>0</v>
      </c>
      <c r="R171" s="174"/>
      <c r="S171" s="174" t="s">
        <v>135</v>
      </c>
      <c r="T171" s="175" t="s">
        <v>135</v>
      </c>
      <c r="U171" s="158">
        <v>0.05</v>
      </c>
      <c r="V171" s="158">
        <f>ROUND(E171*U171,2)</f>
        <v>0.15</v>
      </c>
      <c r="W171" s="158"/>
      <c r="X171" s="158" t="s">
        <v>136</v>
      </c>
      <c r="Y171" s="158" t="s">
        <v>137</v>
      </c>
      <c r="Z171" s="148"/>
      <c r="AA171" s="148"/>
      <c r="AB171" s="148"/>
      <c r="AC171" s="148"/>
      <c r="AD171" s="148"/>
      <c r="AE171" s="148"/>
      <c r="AF171" s="148"/>
      <c r="AG171" s="148" t="s">
        <v>138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">
      <c r="A172" s="155"/>
      <c r="B172" s="156"/>
      <c r="C172" s="186" t="s">
        <v>164</v>
      </c>
      <c r="D172" s="159"/>
      <c r="E172" s="160"/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143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">
      <c r="A173" s="155"/>
      <c r="B173" s="156"/>
      <c r="C173" s="186" t="s">
        <v>175</v>
      </c>
      <c r="D173" s="159"/>
      <c r="E173" s="160">
        <v>2.1172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143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3" x14ac:dyDescent="0.2">
      <c r="A174" s="155"/>
      <c r="B174" s="156"/>
      <c r="C174" s="186" t="s">
        <v>154</v>
      </c>
      <c r="D174" s="159"/>
      <c r="E174" s="160"/>
      <c r="F174" s="158"/>
      <c r="G174" s="158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143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186" t="s">
        <v>176</v>
      </c>
      <c r="D175" s="159"/>
      <c r="E175" s="160">
        <v>0.87</v>
      </c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143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69">
        <v>81</v>
      </c>
      <c r="B176" s="170" t="s">
        <v>353</v>
      </c>
      <c r="C176" s="185" t="s">
        <v>354</v>
      </c>
      <c r="D176" s="171" t="s">
        <v>146</v>
      </c>
      <c r="E176" s="172">
        <v>2.9872000000000001</v>
      </c>
      <c r="F176" s="173"/>
      <c r="G176" s="174">
        <f>ROUND(E176*F176,2)</f>
        <v>0</v>
      </c>
      <c r="H176" s="173"/>
      <c r="I176" s="174">
        <f>ROUND(E176*H176,2)</f>
        <v>0</v>
      </c>
      <c r="J176" s="173"/>
      <c r="K176" s="174">
        <f>ROUND(E176*J176,2)</f>
        <v>0</v>
      </c>
      <c r="L176" s="174">
        <v>15</v>
      </c>
      <c r="M176" s="174">
        <f>G176*(1+L176/100)</f>
        <v>0</v>
      </c>
      <c r="N176" s="172">
        <v>4.7499999999999999E-3</v>
      </c>
      <c r="O176" s="172">
        <f>ROUND(E176*N176,2)</f>
        <v>0.01</v>
      </c>
      <c r="P176" s="172">
        <v>0</v>
      </c>
      <c r="Q176" s="172">
        <f>ROUND(E176*P176,2)</f>
        <v>0</v>
      </c>
      <c r="R176" s="174"/>
      <c r="S176" s="174" t="s">
        <v>135</v>
      </c>
      <c r="T176" s="175" t="s">
        <v>135</v>
      </c>
      <c r="U176" s="158">
        <v>0.98</v>
      </c>
      <c r="V176" s="158">
        <f>ROUND(E176*U176,2)</f>
        <v>2.93</v>
      </c>
      <c r="W176" s="158"/>
      <c r="X176" s="158" t="s">
        <v>136</v>
      </c>
      <c r="Y176" s="158" t="s">
        <v>137</v>
      </c>
      <c r="Z176" s="148"/>
      <c r="AA176" s="148"/>
      <c r="AB176" s="148"/>
      <c r="AC176" s="148"/>
      <c r="AD176" s="148"/>
      <c r="AE176" s="148"/>
      <c r="AF176" s="148"/>
      <c r="AG176" s="148" t="s">
        <v>138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">
      <c r="A177" s="155"/>
      <c r="B177" s="156"/>
      <c r="C177" s="186" t="s">
        <v>164</v>
      </c>
      <c r="D177" s="159"/>
      <c r="E177" s="160"/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143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">
      <c r="A178" s="155"/>
      <c r="B178" s="156"/>
      <c r="C178" s="186" t="s">
        <v>175</v>
      </c>
      <c r="D178" s="159"/>
      <c r="E178" s="160">
        <v>2.1172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143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3" x14ac:dyDescent="0.2">
      <c r="A179" s="155"/>
      <c r="B179" s="156"/>
      <c r="C179" s="186" t="s">
        <v>154</v>
      </c>
      <c r="D179" s="159"/>
      <c r="E179" s="160"/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8"/>
      <c r="AA179" s="148"/>
      <c r="AB179" s="148"/>
      <c r="AC179" s="148"/>
      <c r="AD179" s="148"/>
      <c r="AE179" s="148"/>
      <c r="AF179" s="148"/>
      <c r="AG179" s="148" t="s">
        <v>143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3" x14ac:dyDescent="0.2">
      <c r="A180" s="155"/>
      <c r="B180" s="156"/>
      <c r="C180" s="186" t="s">
        <v>176</v>
      </c>
      <c r="D180" s="159"/>
      <c r="E180" s="160">
        <v>0.87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143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1" x14ac:dyDescent="0.2">
      <c r="A181" s="176">
        <v>82</v>
      </c>
      <c r="B181" s="177" t="s">
        <v>355</v>
      </c>
      <c r="C181" s="184" t="s">
        <v>356</v>
      </c>
      <c r="D181" s="178" t="s">
        <v>146</v>
      </c>
      <c r="E181" s="179">
        <v>3.1</v>
      </c>
      <c r="F181" s="180"/>
      <c r="G181" s="181">
        <f>ROUND(E181*F181,2)</f>
        <v>0</v>
      </c>
      <c r="H181" s="180"/>
      <c r="I181" s="181">
        <f>ROUND(E181*H181,2)</f>
        <v>0</v>
      </c>
      <c r="J181" s="180"/>
      <c r="K181" s="181">
        <f>ROUND(E181*J181,2)</f>
        <v>0</v>
      </c>
      <c r="L181" s="181">
        <v>15</v>
      </c>
      <c r="M181" s="181">
        <f>G181*(1+L181/100)</f>
        <v>0</v>
      </c>
      <c r="N181" s="179">
        <v>1.9199999999999998E-2</v>
      </c>
      <c r="O181" s="179">
        <f>ROUND(E181*N181,2)</f>
        <v>0.06</v>
      </c>
      <c r="P181" s="179">
        <v>0</v>
      </c>
      <c r="Q181" s="179">
        <f>ROUND(E181*P181,2)</f>
        <v>0</v>
      </c>
      <c r="R181" s="181" t="s">
        <v>159</v>
      </c>
      <c r="S181" s="181" t="s">
        <v>135</v>
      </c>
      <c r="T181" s="182" t="s">
        <v>135</v>
      </c>
      <c r="U181" s="158">
        <v>0</v>
      </c>
      <c r="V181" s="158">
        <f>ROUND(E181*U181,2)</f>
        <v>0</v>
      </c>
      <c r="W181" s="158"/>
      <c r="X181" s="158" t="s">
        <v>160</v>
      </c>
      <c r="Y181" s="158" t="s">
        <v>137</v>
      </c>
      <c r="Z181" s="148"/>
      <c r="AA181" s="148"/>
      <c r="AB181" s="148"/>
      <c r="AC181" s="148"/>
      <c r="AD181" s="148"/>
      <c r="AE181" s="148"/>
      <c r="AF181" s="148"/>
      <c r="AG181" s="148" t="s">
        <v>161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1" x14ac:dyDescent="0.2">
      <c r="A182" s="176">
        <v>83</v>
      </c>
      <c r="B182" s="177" t="s">
        <v>357</v>
      </c>
      <c r="C182" s="184" t="s">
        <v>358</v>
      </c>
      <c r="D182" s="178" t="s">
        <v>202</v>
      </c>
      <c r="E182" s="179">
        <v>7.4039999999999995E-2</v>
      </c>
      <c r="F182" s="180"/>
      <c r="G182" s="181">
        <f>ROUND(E182*F182,2)</f>
        <v>0</v>
      </c>
      <c r="H182" s="180"/>
      <c r="I182" s="181">
        <f>ROUND(E182*H182,2)</f>
        <v>0</v>
      </c>
      <c r="J182" s="180"/>
      <c r="K182" s="181">
        <f>ROUND(E182*J182,2)</f>
        <v>0</v>
      </c>
      <c r="L182" s="181">
        <v>15</v>
      </c>
      <c r="M182" s="181">
        <f>G182*(1+L182/100)</f>
        <v>0</v>
      </c>
      <c r="N182" s="179">
        <v>0</v>
      </c>
      <c r="O182" s="179">
        <f>ROUND(E182*N182,2)</f>
        <v>0</v>
      </c>
      <c r="P182" s="179">
        <v>0</v>
      </c>
      <c r="Q182" s="179">
        <f>ROUND(E182*P182,2)</f>
        <v>0</v>
      </c>
      <c r="R182" s="181"/>
      <c r="S182" s="181" t="s">
        <v>135</v>
      </c>
      <c r="T182" s="182" t="s">
        <v>135</v>
      </c>
      <c r="U182" s="158">
        <v>1.6</v>
      </c>
      <c r="V182" s="158">
        <f>ROUND(E182*U182,2)</f>
        <v>0.12</v>
      </c>
      <c r="W182" s="158"/>
      <c r="X182" s="158" t="s">
        <v>203</v>
      </c>
      <c r="Y182" s="158" t="s">
        <v>137</v>
      </c>
      <c r="Z182" s="148"/>
      <c r="AA182" s="148"/>
      <c r="AB182" s="148"/>
      <c r="AC182" s="148"/>
      <c r="AD182" s="148"/>
      <c r="AE182" s="148"/>
      <c r="AF182" s="148"/>
      <c r="AG182" s="148" t="s">
        <v>204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x14ac:dyDescent="0.2">
      <c r="A183" s="162" t="s">
        <v>130</v>
      </c>
      <c r="B183" s="163" t="s">
        <v>89</v>
      </c>
      <c r="C183" s="183" t="s">
        <v>90</v>
      </c>
      <c r="D183" s="164"/>
      <c r="E183" s="165"/>
      <c r="F183" s="166"/>
      <c r="G183" s="166">
        <f>SUMIF(AG184:AG185,"&lt;&gt;NOR",G184:G185)</f>
        <v>0</v>
      </c>
      <c r="H183" s="166"/>
      <c r="I183" s="166">
        <f>SUM(I184:I185)</f>
        <v>0</v>
      </c>
      <c r="J183" s="166"/>
      <c r="K183" s="166">
        <f>SUM(K184:K185)</f>
        <v>0</v>
      </c>
      <c r="L183" s="166"/>
      <c r="M183" s="166">
        <f>SUM(M184:M185)</f>
        <v>0</v>
      </c>
      <c r="N183" s="165"/>
      <c r="O183" s="165">
        <f>SUM(O184:O185)</f>
        <v>0</v>
      </c>
      <c r="P183" s="165"/>
      <c r="Q183" s="165">
        <f>SUM(Q184:Q185)</f>
        <v>0</v>
      </c>
      <c r="R183" s="166"/>
      <c r="S183" s="166"/>
      <c r="T183" s="167"/>
      <c r="U183" s="161"/>
      <c r="V183" s="161">
        <f>SUM(V184:V185)</f>
        <v>0.32</v>
      </c>
      <c r="W183" s="161"/>
      <c r="X183" s="161"/>
      <c r="Y183" s="161"/>
      <c r="AG183" t="s">
        <v>131</v>
      </c>
    </row>
    <row r="184" spans="1:60" outlineLevel="1" x14ac:dyDescent="0.2">
      <c r="A184" s="169">
        <v>84</v>
      </c>
      <c r="B184" s="170" t="s">
        <v>359</v>
      </c>
      <c r="C184" s="185" t="s">
        <v>360</v>
      </c>
      <c r="D184" s="171" t="s">
        <v>146</v>
      </c>
      <c r="E184" s="172">
        <v>3</v>
      </c>
      <c r="F184" s="173"/>
      <c r="G184" s="174">
        <f>ROUND(E184*F184,2)</f>
        <v>0</v>
      </c>
      <c r="H184" s="173"/>
      <c r="I184" s="174">
        <f>ROUND(E184*H184,2)</f>
        <v>0</v>
      </c>
      <c r="J184" s="173"/>
      <c r="K184" s="174">
        <f>ROUND(E184*J184,2)</f>
        <v>0</v>
      </c>
      <c r="L184" s="174">
        <v>15</v>
      </c>
      <c r="M184" s="174">
        <f>G184*(1+L184/100)</f>
        <v>0</v>
      </c>
      <c r="N184" s="172">
        <v>0</v>
      </c>
      <c r="O184" s="172">
        <f>ROUND(E184*N184,2)</f>
        <v>0</v>
      </c>
      <c r="P184" s="172">
        <v>1E-3</v>
      </c>
      <c r="Q184" s="172">
        <f>ROUND(E184*P184,2)</f>
        <v>0</v>
      </c>
      <c r="R184" s="174"/>
      <c r="S184" s="174" t="s">
        <v>135</v>
      </c>
      <c r="T184" s="175" t="s">
        <v>135</v>
      </c>
      <c r="U184" s="158">
        <v>0.105</v>
      </c>
      <c r="V184" s="158">
        <f>ROUND(E184*U184,2)</f>
        <v>0.32</v>
      </c>
      <c r="W184" s="158"/>
      <c r="X184" s="158" t="s">
        <v>136</v>
      </c>
      <c r="Y184" s="158" t="s">
        <v>137</v>
      </c>
      <c r="Z184" s="148"/>
      <c r="AA184" s="148"/>
      <c r="AB184" s="148"/>
      <c r="AC184" s="148"/>
      <c r="AD184" s="148"/>
      <c r="AE184" s="148"/>
      <c r="AF184" s="148"/>
      <c r="AG184" s="148" t="s">
        <v>138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">
      <c r="A185" s="155"/>
      <c r="B185" s="156"/>
      <c r="C185" s="186" t="s">
        <v>361</v>
      </c>
      <c r="D185" s="159"/>
      <c r="E185" s="160">
        <v>3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143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x14ac:dyDescent="0.2">
      <c r="A186" s="162" t="s">
        <v>130</v>
      </c>
      <c r="B186" s="163" t="s">
        <v>91</v>
      </c>
      <c r="C186" s="183" t="s">
        <v>92</v>
      </c>
      <c r="D186" s="164"/>
      <c r="E186" s="165"/>
      <c r="F186" s="166"/>
      <c r="G186" s="166">
        <f>SUMIF(AG187:AG196,"&lt;&gt;NOR",G187:G196)</f>
        <v>0</v>
      </c>
      <c r="H186" s="166"/>
      <c r="I186" s="166">
        <f>SUM(I187:I196)</f>
        <v>0</v>
      </c>
      <c r="J186" s="166"/>
      <c r="K186" s="166">
        <f>SUM(K187:K196)</f>
        <v>0</v>
      </c>
      <c r="L186" s="166"/>
      <c r="M186" s="166">
        <f>SUM(M187:M196)</f>
        <v>0</v>
      </c>
      <c r="N186" s="165"/>
      <c r="O186" s="165">
        <f>SUM(O187:O196)</f>
        <v>0.3</v>
      </c>
      <c r="P186" s="165"/>
      <c r="Q186" s="165">
        <f>SUM(Q187:Q196)</f>
        <v>0</v>
      </c>
      <c r="R186" s="166"/>
      <c r="S186" s="166"/>
      <c r="T186" s="167"/>
      <c r="U186" s="161"/>
      <c r="V186" s="161">
        <f>SUM(V187:V196)</f>
        <v>19.36</v>
      </c>
      <c r="W186" s="161"/>
      <c r="X186" s="161"/>
      <c r="Y186" s="161"/>
      <c r="AG186" t="s">
        <v>131</v>
      </c>
    </row>
    <row r="187" spans="1:60" outlineLevel="1" x14ac:dyDescent="0.2">
      <c r="A187" s="169">
        <v>85</v>
      </c>
      <c r="B187" s="170" t="s">
        <v>362</v>
      </c>
      <c r="C187" s="185" t="s">
        <v>363</v>
      </c>
      <c r="D187" s="171" t="s">
        <v>146</v>
      </c>
      <c r="E187" s="172">
        <v>16.760000000000002</v>
      </c>
      <c r="F187" s="173"/>
      <c r="G187" s="174">
        <f>ROUND(E187*F187,2)</f>
        <v>0</v>
      </c>
      <c r="H187" s="173"/>
      <c r="I187" s="174">
        <f>ROUND(E187*H187,2)</f>
        <v>0</v>
      </c>
      <c r="J187" s="173"/>
      <c r="K187" s="174">
        <f>ROUND(E187*J187,2)</f>
        <v>0</v>
      </c>
      <c r="L187" s="174">
        <v>15</v>
      </c>
      <c r="M187" s="174">
        <f>G187*(1+L187/100)</f>
        <v>0</v>
      </c>
      <c r="N187" s="172">
        <v>4.8700000000000002E-3</v>
      </c>
      <c r="O187" s="172">
        <f>ROUND(E187*N187,2)</f>
        <v>0.08</v>
      </c>
      <c r="P187" s="172">
        <v>0</v>
      </c>
      <c r="Q187" s="172">
        <f>ROUND(E187*P187,2)</f>
        <v>0</v>
      </c>
      <c r="R187" s="174"/>
      <c r="S187" s="174" t="s">
        <v>135</v>
      </c>
      <c r="T187" s="175" t="s">
        <v>135</v>
      </c>
      <c r="U187" s="158">
        <v>1.1259999999999999</v>
      </c>
      <c r="V187" s="158">
        <f>ROUND(E187*U187,2)</f>
        <v>18.87</v>
      </c>
      <c r="W187" s="158"/>
      <c r="X187" s="158" t="s">
        <v>136</v>
      </c>
      <c r="Y187" s="158" t="s">
        <v>137</v>
      </c>
      <c r="Z187" s="148"/>
      <c r="AA187" s="148"/>
      <c r="AB187" s="148"/>
      <c r="AC187" s="148"/>
      <c r="AD187" s="148"/>
      <c r="AE187" s="148"/>
      <c r="AF187" s="148"/>
      <c r="AG187" s="148" t="s">
        <v>138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2" x14ac:dyDescent="0.2">
      <c r="A188" s="155"/>
      <c r="B188" s="156"/>
      <c r="C188" s="186" t="s">
        <v>164</v>
      </c>
      <c r="D188" s="159"/>
      <c r="E188" s="160"/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143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3" x14ac:dyDescent="0.2">
      <c r="A189" s="155"/>
      <c r="B189" s="156"/>
      <c r="C189" s="186" t="s">
        <v>364</v>
      </c>
      <c r="D189" s="159"/>
      <c r="E189" s="160">
        <v>11.68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143</v>
      </c>
      <c r="AH189" s="148">
        <v>0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3" x14ac:dyDescent="0.2">
      <c r="A190" s="155"/>
      <c r="B190" s="156"/>
      <c r="C190" s="186" t="s">
        <v>170</v>
      </c>
      <c r="D190" s="159"/>
      <c r="E190" s="160">
        <v>-1.2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143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3" x14ac:dyDescent="0.2">
      <c r="A191" s="155"/>
      <c r="B191" s="156"/>
      <c r="C191" s="186" t="s">
        <v>154</v>
      </c>
      <c r="D191" s="159"/>
      <c r="E191" s="160"/>
      <c r="F191" s="158"/>
      <c r="G191" s="1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8"/>
      <c r="AA191" s="148"/>
      <c r="AB191" s="148"/>
      <c r="AC191" s="148"/>
      <c r="AD191" s="148"/>
      <c r="AE191" s="148"/>
      <c r="AF191" s="148"/>
      <c r="AG191" s="148" t="s">
        <v>143</v>
      </c>
      <c r="AH191" s="148">
        <v>0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3" x14ac:dyDescent="0.2">
      <c r="A192" s="155"/>
      <c r="B192" s="156"/>
      <c r="C192" s="186" t="s">
        <v>365</v>
      </c>
      <c r="D192" s="159"/>
      <c r="E192" s="160">
        <v>7.48</v>
      </c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143</v>
      </c>
      <c r="AH192" s="148">
        <v>0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">
      <c r="A193" s="155"/>
      <c r="B193" s="156"/>
      <c r="C193" s="186" t="s">
        <v>170</v>
      </c>
      <c r="D193" s="159"/>
      <c r="E193" s="160">
        <v>-1.2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143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1" x14ac:dyDescent="0.2">
      <c r="A194" s="169">
        <v>86</v>
      </c>
      <c r="B194" s="170" t="s">
        <v>366</v>
      </c>
      <c r="C194" s="185" t="s">
        <v>367</v>
      </c>
      <c r="D194" s="171" t="s">
        <v>146</v>
      </c>
      <c r="E194" s="172">
        <v>18.436</v>
      </c>
      <c r="F194" s="173"/>
      <c r="G194" s="174">
        <f>ROUND(E194*F194,2)</f>
        <v>0</v>
      </c>
      <c r="H194" s="173"/>
      <c r="I194" s="174">
        <f>ROUND(E194*H194,2)</f>
        <v>0</v>
      </c>
      <c r="J194" s="173"/>
      <c r="K194" s="174">
        <f>ROUND(E194*J194,2)</f>
        <v>0</v>
      </c>
      <c r="L194" s="174">
        <v>15</v>
      </c>
      <c r="M194" s="174">
        <f>G194*(1+L194/100)</f>
        <v>0</v>
      </c>
      <c r="N194" s="172">
        <v>1.2200000000000001E-2</v>
      </c>
      <c r="O194" s="172">
        <f>ROUND(E194*N194,2)</f>
        <v>0.22</v>
      </c>
      <c r="P194" s="172">
        <v>0</v>
      </c>
      <c r="Q194" s="172">
        <f>ROUND(E194*P194,2)</f>
        <v>0</v>
      </c>
      <c r="R194" s="174" t="s">
        <v>159</v>
      </c>
      <c r="S194" s="174" t="s">
        <v>135</v>
      </c>
      <c r="T194" s="175" t="s">
        <v>135</v>
      </c>
      <c r="U194" s="158">
        <v>0</v>
      </c>
      <c r="V194" s="158">
        <f>ROUND(E194*U194,2)</f>
        <v>0</v>
      </c>
      <c r="W194" s="158"/>
      <c r="X194" s="158" t="s">
        <v>160</v>
      </c>
      <c r="Y194" s="158" t="s">
        <v>137</v>
      </c>
      <c r="Z194" s="148"/>
      <c r="AA194" s="148"/>
      <c r="AB194" s="148"/>
      <c r="AC194" s="148"/>
      <c r="AD194" s="148"/>
      <c r="AE194" s="148"/>
      <c r="AF194" s="148"/>
      <c r="AG194" s="148" t="s">
        <v>161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">
      <c r="A195" s="155"/>
      <c r="B195" s="156"/>
      <c r="C195" s="186" t="s">
        <v>368</v>
      </c>
      <c r="D195" s="159"/>
      <c r="E195" s="160">
        <v>18.436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143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">
      <c r="A196" s="176">
        <v>87</v>
      </c>
      <c r="B196" s="177" t="s">
        <v>369</v>
      </c>
      <c r="C196" s="184" t="s">
        <v>370</v>
      </c>
      <c r="D196" s="178" t="s">
        <v>202</v>
      </c>
      <c r="E196" s="179">
        <v>0.30653999999999998</v>
      </c>
      <c r="F196" s="180"/>
      <c r="G196" s="181">
        <f>ROUND(E196*F196,2)</f>
        <v>0</v>
      </c>
      <c r="H196" s="180"/>
      <c r="I196" s="181">
        <f>ROUND(E196*H196,2)</f>
        <v>0</v>
      </c>
      <c r="J196" s="180"/>
      <c r="K196" s="181">
        <f>ROUND(E196*J196,2)</f>
        <v>0</v>
      </c>
      <c r="L196" s="181">
        <v>15</v>
      </c>
      <c r="M196" s="181">
        <f>G196*(1+L196/100)</f>
        <v>0</v>
      </c>
      <c r="N196" s="179">
        <v>0</v>
      </c>
      <c r="O196" s="179">
        <f>ROUND(E196*N196,2)</f>
        <v>0</v>
      </c>
      <c r="P196" s="179">
        <v>0</v>
      </c>
      <c r="Q196" s="179">
        <f>ROUND(E196*P196,2)</f>
        <v>0</v>
      </c>
      <c r="R196" s="181"/>
      <c r="S196" s="181" t="s">
        <v>135</v>
      </c>
      <c r="T196" s="182" t="s">
        <v>135</v>
      </c>
      <c r="U196" s="158">
        <v>1.5980000000000001</v>
      </c>
      <c r="V196" s="158">
        <f>ROUND(E196*U196,2)</f>
        <v>0.49</v>
      </c>
      <c r="W196" s="158"/>
      <c r="X196" s="158" t="s">
        <v>203</v>
      </c>
      <c r="Y196" s="158" t="s">
        <v>137</v>
      </c>
      <c r="Z196" s="148"/>
      <c r="AA196" s="148"/>
      <c r="AB196" s="148"/>
      <c r="AC196" s="148"/>
      <c r="AD196" s="148"/>
      <c r="AE196" s="148"/>
      <c r="AF196" s="148"/>
      <c r="AG196" s="148" t="s">
        <v>204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x14ac:dyDescent="0.2">
      <c r="A197" s="162" t="s">
        <v>130</v>
      </c>
      <c r="B197" s="163" t="s">
        <v>93</v>
      </c>
      <c r="C197" s="183" t="s">
        <v>94</v>
      </c>
      <c r="D197" s="164"/>
      <c r="E197" s="165"/>
      <c r="F197" s="166"/>
      <c r="G197" s="166">
        <f>SUMIF(AG198:AG200,"&lt;&gt;NOR",G198:G200)</f>
        <v>0</v>
      </c>
      <c r="H197" s="166"/>
      <c r="I197" s="166">
        <f>SUM(I198:I200)</f>
        <v>0</v>
      </c>
      <c r="J197" s="166"/>
      <c r="K197" s="166">
        <f>SUM(K198:K200)</f>
        <v>0</v>
      </c>
      <c r="L197" s="166"/>
      <c r="M197" s="166">
        <f>SUM(M198:M200)</f>
        <v>0</v>
      </c>
      <c r="N197" s="165"/>
      <c r="O197" s="165">
        <f>SUM(O198:O200)</f>
        <v>0</v>
      </c>
      <c r="P197" s="165"/>
      <c r="Q197" s="165">
        <f>SUM(Q198:Q200)</f>
        <v>0</v>
      </c>
      <c r="R197" s="166"/>
      <c r="S197" s="166"/>
      <c r="T197" s="167"/>
      <c r="U197" s="161"/>
      <c r="V197" s="161">
        <f>SUM(V198:V200)</f>
        <v>0.71</v>
      </c>
      <c r="W197" s="161"/>
      <c r="X197" s="161"/>
      <c r="Y197" s="161"/>
      <c r="AG197" t="s">
        <v>131</v>
      </c>
    </row>
    <row r="198" spans="1:60" outlineLevel="1" x14ac:dyDescent="0.2">
      <c r="A198" s="169">
        <v>88</v>
      </c>
      <c r="B198" s="170" t="s">
        <v>371</v>
      </c>
      <c r="C198" s="185" t="s">
        <v>372</v>
      </c>
      <c r="D198" s="171" t="s">
        <v>146</v>
      </c>
      <c r="E198" s="172">
        <v>2.2999999999999998</v>
      </c>
      <c r="F198" s="173"/>
      <c r="G198" s="174">
        <f>ROUND(E198*F198,2)</f>
        <v>0</v>
      </c>
      <c r="H198" s="173"/>
      <c r="I198" s="174">
        <f>ROUND(E198*H198,2)</f>
        <v>0</v>
      </c>
      <c r="J198" s="173"/>
      <c r="K198" s="174">
        <f>ROUND(E198*J198,2)</f>
        <v>0</v>
      </c>
      <c r="L198" s="174">
        <v>15</v>
      </c>
      <c r="M198" s="174">
        <f>G198*(1+L198/100)</f>
        <v>0</v>
      </c>
      <c r="N198" s="172">
        <v>2.7999999999999998E-4</v>
      </c>
      <c r="O198" s="172">
        <f>ROUND(E198*N198,2)</f>
        <v>0</v>
      </c>
      <c r="P198" s="172">
        <v>0</v>
      </c>
      <c r="Q198" s="172">
        <f>ROUND(E198*P198,2)</f>
        <v>0</v>
      </c>
      <c r="R198" s="174"/>
      <c r="S198" s="174" t="s">
        <v>135</v>
      </c>
      <c r="T198" s="175" t="s">
        <v>135</v>
      </c>
      <c r="U198" s="158">
        <v>0.307</v>
      </c>
      <c r="V198" s="158">
        <f>ROUND(E198*U198,2)</f>
        <v>0.71</v>
      </c>
      <c r="W198" s="158"/>
      <c r="X198" s="158" t="s">
        <v>136</v>
      </c>
      <c r="Y198" s="158" t="s">
        <v>137</v>
      </c>
      <c r="Z198" s="148"/>
      <c r="AA198" s="148"/>
      <c r="AB198" s="148"/>
      <c r="AC198" s="148"/>
      <c r="AD198" s="148"/>
      <c r="AE198" s="148"/>
      <c r="AF198" s="148"/>
      <c r="AG198" s="148" t="s">
        <v>138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246" t="s">
        <v>373</v>
      </c>
      <c r="D199" s="247"/>
      <c r="E199" s="247"/>
      <c r="F199" s="247"/>
      <c r="G199" s="247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151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2" x14ac:dyDescent="0.2">
      <c r="A200" s="155"/>
      <c r="B200" s="156"/>
      <c r="C200" s="186" t="s">
        <v>374</v>
      </c>
      <c r="D200" s="159"/>
      <c r="E200" s="160">
        <v>2.2999999999999998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143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x14ac:dyDescent="0.2">
      <c r="A201" s="162" t="s">
        <v>130</v>
      </c>
      <c r="B201" s="163" t="s">
        <v>95</v>
      </c>
      <c r="C201" s="183" t="s">
        <v>96</v>
      </c>
      <c r="D201" s="164"/>
      <c r="E201" s="165"/>
      <c r="F201" s="166"/>
      <c r="G201" s="166">
        <f>SUMIF(AG202:AG215,"&lt;&gt;NOR",G202:G215)</f>
        <v>0</v>
      </c>
      <c r="H201" s="166"/>
      <c r="I201" s="166">
        <f>SUM(I202:I215)</f>
        <v>0</v>
      </c>
      <c r="J201" s="166"/>
      <c r="K201" s="166">
        <f>SUM(K202:K215)</f>
        <v>0</v>
      </c>
      <c r="L201" s="166"/>
      <c r="M201" s="166">
        <f>SUM(M202:M215)</f>
        <v>0</v>
      </c>
      <c r="N201" s="165"/>
      <c r="O201" s="165">
        <f>SUM(O202:O215)</f>
        <v>0</v>
      </c>
      <c r="P201" s="165"/>
      <c r="Q201" s="165">
        <f>SUM(Q202:Q215)</f>
        <v>0</v>
      </c>
      <c r="R201" s="166"/>
      <c r="S201" s="166"/>
      <c r="T201" s="167"/>
      <c r="U201" s="161"/>
      <c r="V201" s="161">
        <f>SUM(V202:V215)</f>
        <v>1.85</v>
      </c>
      <c r="W201" s="161"/>
      <c r="X201" s="161"/>
      <c r="Y201" s="161"/>
      <c r="AG201" t="s">
        <v>131</v>
      </c>
    </row>
    <row r="202" spans="1:60" outlineLevel="1" x14ac:dyDescent="0.2">
      <c r="A202" s="169">
        <v>89</v>
      </c>
      <c r="B202" s="170" t="s">
        <v>375</v>
      </c>
      <c r="C202" s="185" t="s">
        <v>376</v>
      </c>
      <c r="D202" s="171" t="s">
        <v>146</v>
      </c>
      <c r="E202" s="172">
        <v>10.1921</v>
      </c>
      <c r="F202" s="173"/>
      <c r="G202" s="174">
        <f>ROUND(E202*F202,2)</f>
        <v>0</v>
      </c>
      <c r="H202" s="173"/>
      <c r="I202" s="174">
        <f>ROUND(E202*H202,2)</f>
        <v>0</v>
      </c>
      <c r="J202" s="173"/>
      <c r="K202" s="174">
        <f>ROUND(E202*J202,2)</f>
        <v>0</v>
      </c>
      <c r="L202" s="174">
        <v>15</v>
      </c>
      <c r="M202" s="174">
        <f>G202*(1+L202/100)</f>
        <v>0</v>
      </c>
      <c r="N202" s="172">
        <v>0</v>
      </c>
      <c r="O202" s="172">
        <f>ROUND(E202*N202,2)</f>
        <v>0</v>
      </c>
      <c r="P202" s="172">
        <v>0</v>
      </c>
      <c r="Q202" s="172">
        <f>ROUND(E202*P202,2)</f>
        <v>0</v>
      </c>
      <c r="R202" s="174"/>
      <c r="S202" s="174" t="s">
        <v>135</v>
      </c>
      <c r="T202" s="175" t="s">
        <v>135</v>
      </c>
      <c r="U202" s="158">
        <v>7.6679999999999998E-2</v>
      </c>
      <c r="V202" s="158">
        <f>ROUND(E202*U202,2)</f>
        <v>0.78</v>
      </c>
      <c r="W202" s="158"/>
      <c r="X202" s="158" t="s">
        <v>136</v>
      </c>
      <c r="Y202" s="158" t="s">
        <v>137</v>
      </c>
      <c r="Z202" s="148"/>
      <c r="AA202" s="148"/>
      <c r="AB202" s="148"/>
      <c r="AC202" s="148"/>
      <c r="AD202" s="148"/>
      <c r="AE202" s="148"/>
      <c r="AF202" s="148"/>
      <c r="AG202" s="148" t="s">
        <v>138</v>
      </c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2" x14ac:dyDescent="0.2">
      <c r="A203" s="155"/>
      <c r="B203" s="156"/>
      <c r="C203" s="186" t="s">
        <v>377</v>
      </c>
      <c r="D203" s="159"/>
      <c r="E203" s="160">
        <v>2.1172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8"/>
      <c r="AA203" s="148"/>
      <c r="AB203" s="148"/>
      <c r="AC203" s="148"/>
      <c r="AD203" s="148"/>
      <c r="AE203" s="148"/>
      <c r="AF203" s="148"/>
      <c r="AG203" s="148" t="s">
        <v>143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3" x14ac:dyDescent="0.2">
      <c r="A204" s="155"/>
      <c r="B204" s="156"/>
      <c r="C204" s="186" t="s">
        <v>176</v>
      </c>
      <c r="D204" s="159"/>
      <c r="E204" s="160">
        <v>0.87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143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">
      <c r="A205" s="155"/>
      <c r="B205" s="156"/>
      <c r="C205" s="186" t="s">
        <v>378</v>
      </c>
      <c r="D205" s="159"/>
      <c r="E205" s="160">
        <v>9.6049000000000007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143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">
      <c r="A206" s="155"/>
      <c r="B206" s="156"/>
      <c r="C206" s="186" t="s">
        <v>379</v>
      </c>
      <c r="D206" s="159"/>
      <c r="E206" s="160">
        <v>-2.4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143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1" x14ac:dyDescent="0.2">
      <c r="A207" s="169">
        <v>90</v>
      </c>
      <c r="B207" s="170" t="s">
        <v>380</v>
      </c>
      <c r="C207" s="185" t="s">
        <v>381</v>
      </c>
      <c r="D207" s="171" t="s">
        <v>146</v>
      </c>
      <c r="E207" s="172">
        <v>10.4596</v>
      </c>
      <c r="F207" s="173"/>
      <c r="G207" s="174">
        <f>ROUND(E207*F207,2)</f>
        <v>0</v>
      </c>
      <c r="H207" s="173"/>
      <c r="I207" s="174">
        <f>ROUND(E207*H207,2)</f>
        <v>0</v>
      </c>
      <c r="J207" s="173"/>
      <c r="K207" s="174">
        <f>ROUND(E207*J207,2)</f>
        <v>0</v>
      </c>
      <c r="L207" s="174">
        <v>15</v>
      </c>
      <c r="M207" s="174">
        <f>G207*(1+L207/100)</f>
        <v>0</v>
      </c>
      <c r="N207" s="172">
        <v>1.3999999999999999E-4</v>
      </c>
      <c r="O207" s="172">
        <f>ROUND(E207*N207,2)</f>
        <v>0</v>
      </c>
      <c r="P207" s="172">
        <v>0</v>
      </c>
      <c r="Q207" s="172">
        <f>ROUND(E207*P207,2)</f>
        <v>0</v>
      </c>
      <c r="R207" s="174"/>
      <c r="S207" s="174" t="s">
        <v>135</v>
      </c>
      <c r="T207" s="175" t="s">
        <v>135</v>
      </c>
      <c r="U207" s="158">
        <v>0.10191</v>
      </c>
      <c r="V207" s="158">
        <f>ROUND(E207*U207,2)</f>
        <v>1.07</v>
      </c>
      <c r="W207" s="158"/>
      <c r="X207" s="158" t="s">
        <v>136</v>
      </c>
      <c r="Y207" s="158" t="s">
        <v>137</v>
      </c>
      <c r="Z207" s="148"/>
      <c r="AA207" s="148"/>
      <c r="AB207" s="148"/>
      <c r="AC207" s="148"/>
      <c r="AD207" s="148"/>
      <c r="AE207" s="148"/>
      <c r="AF207" s="148"/>
      <c r="AG207" s="148" t="s">
        <v>138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2" x14ac:dyDescent="0.2">
      <c r="A208" s="155"/>
      <c r="B208" s="156"/>
      <c r="C208" s="186" t="s">
        <v>174</v>
      </c>
      <c r="D208" s="159"/>
      <c r="E208" s="160"/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143</v>
      </c>
      <c r="AH208" s="148">
        <v>0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3" x14ac:dyDescent="0.2">
      <c r="A209" s="155"/>
      <c r="B209" s="156"/>
      <c r="C209" s="186" t="s">
        <v>175</v>
      </c>
      <c r="D209" s="159"/>
      <c r="E209" s="160">
        <v>2.1172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8"/>
      <c r="AA209" s="148"/>
      <c r="AB209" s="148"/>
      <c r="AC209" s="148"/>
      <c r="AD209" s="148"/>
      <c r="AE209" s="148"/>
      <c r="AF209" s="148"/>
      <c r="AG209" s="148" t="s">
        <v>143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3" x14ac:dyDescent="0.2">
      <c r="A210" s="155"/>
      <c r="B210" s="156"/>
      <c r="C210" s="186" t="s">
        <v>176</v>
      </c>
      <c r="D210" s="159"/>
      <c r="E210" s="160">
        <v>0.87</v>
      </c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143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3" x14ac:dyDescent="0.2">
      <c r="A211" s="155"/>
      <c r="B211" s="156"/>
      <c r="C211" s="186" t="s">
        <v>382</v>
      </c>
      <c r="D211" s="159"/>
      <c r="E211" s="160"/>
      <c r="F211" s="158"/>
      <c r="G211" s="158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143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">
      <c r="A212" s="155"/>
      <c r="B212" s="156"/>
      <c r="C212" s="186" t="s">
        <v>164</v>
      </c>
      <c r="D212" s="159"/>
      <c r="E212" s="160"/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143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3" x14ac:dyDescent="0.2">
      <c r="A213" s="155"/>
      <c r="B213" s="156"/>
      <c r="C213" s="186" t="s">
        <v>165</v>
      </c>
      <c r="D213" s="159"/>
      <c r="E213" s="160">
        <v>4.5552000000000001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8"/>
      <c r="AA213" s="148"/>
      <c r="AB213" s="148"/>
      <c r="AC213" s="148"/>
      <c r="AD213" s="148"/>
      <c r="AE213" s="148"/>
      <c r="AF213" s="148"/>
      <c r="AG213" s="148" t="s">
        <v>143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3" x14ac:dyDescent="0.2">
      <c r="A214" s="155"/>
      <c r="B214" s="156"/>
      <c r="C214" s="186" t="s">
        <v>154</v>
      </c>
      <c r="D214" s="159"/>
      <c r="E214" s="160"/>
      <c r="F214" s="158"/>
      <c r="G214" s="158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143</v>
      </c>
      <c r="AH214" s="148">
        <v>0</v>
      </c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3" x14ac:dyDescent="0.2">
      <c r="A215" s="155"/>
      <c r="B215" s="156"/>
      <c r="C215" s="186" t="s">
        <v>166</v>
      </c>
      <c r="D215" s="159"/>
      <c r="E215" s="160">
        <v>2.9171999999999998</v>
      </c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143</v>
      </c>
      <c r="AH215" s="148">
        <v>0</v>
      </c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x14ac:dyDescent="0.2">
      <c r="A216" s="162" t="s">
        <v>130</v>
      </c>
      <c r="B216" s="163" t="s">
        <v>97</v>
      </c>
      <c r="C216" s="183" t="s">
        <v>98</v>
      </c>
      <c r="D216" s="164"/>
      <c r="E216" s="165"/>
      <c r="F216" s="166"/>
      <c r="G216" s="166">
        <f>SUMIF(AG217:AG234,"&lt;&gt;NOR",G217:G234)</f>
        <v>0</v>
      </c>
      <c r="H216" s="166"/>
      <c r="I216" s="166">
        <f>SUM(I217:I234)</f>
        <v>0</v>
      </c>
      <c r="J216" s="166"/>
      <c r="K216" s="166">
        <f>SUM(K217:K234)</f>
        <v>0</v>
      </c>
      <c r="L216" s="166"/>
      <c r="M216" s="166">
        <f>SUM(M217:M234)</f>
        <v>0</v>
      </c>
      <c r="N216" s="165"/>
      <c r="O216" s="165">
        <f>SUM(O217:O234)</f>
        <v>0.01</v>
      </c>
      <c r="P216" s="165"/>
      <c r="Q216" s="165">
        <f>SUM(Q217:Q234)</f>
        <v>0</v>
      </c>
      <c r="R216" s="166"/>
      <c r="S216" s="166"/>
      <c r="T216" s="167"/>
      <c r="U216" s="161"/>
      <c r="V216" s="161">
        <f>SUM(V217:V234)</f>
        <v>10.51</v>
      </c>
      <c r="W216" s="161"/>
      <c r="X216" s="161"/>
      <c r="Y216" s="161"/>
      <c r="AG216" t="s">
        <v>131</v>
      </c>
    </row>
    <row r="217" spans="1:60" ht="22.5" outlineLevel="1" x14ac:dyDescent="0.2">
      <c r="A217" s="169">
        <v>91</v>
      </c>
      <c r="B217" s="170" t="s">
        <v>383</v>
      </c>
      <c r="C217" s="185" t="s">
        <v>384</v>
      </c>
      <c r="D217" s="171" t="s">
        <v>134</v>
      </c>
      <c r="E217" s="172">
        <v>5</v>
      </c>
      <c r="F217" s="173"/>
      <c r="G217" s="174">
        <f>ROUND(E217*F217,2)</f>
        <v>0</v>
      </c>
      <c r="H217" s="173"/>
      <c r="I217" s="174">
        <f>ROUND(E217*H217,2)</f>
        <v>0</v>
      </c>
      <c r="J217" s="173"/>
      <c r="K217" s="174">
        <f>ROUND(E217*J217,2)</f>
        <v>0</v>
      </c>
      <c r="L217" s="174">
        <v>15</v>
      </c>
      <c r="M217" s="174">
        <f>G217*(1+L217/100)</f>
        <v>0</v>
      </c>
      <c r="N217" s="172">
        <v>9.0000000000000006E-5</v>
      </c>
      <c r="O217" s="172">
        <f>ROUND(E217*N217,2)</f>
        <v>0</v>
      </c>
      <c r="P217" s="172">
        <v>0</v>
      </c>
      <c r="Q217" s="172">
        <f>ROUND(E217*P217,2)</f>
        <v>0</v>
      </c>
      <c r="R217" s="174"/>
      <c r="S217" s="174" t="s">
        <v>135</v>
      </c>
      <c r="T217" s="175" t="s">
        <v>135</v>
      </c>
      <c r="U217" s="158">
        <v>0.39017000000000002</v>
      </c>
      <c r="V217" s="158">
        <f>ROUND(E217*U217,2)</f>
        <v>1.95</v>
      </c>
      <c r="W217" s="158"/>
      <c r="X217" s="158" t="s">
        <v>136</v>
      </c>
      <c r="Y217" s="158" t="s">
        <v>137</v>
      </c>
      <c r="Z217" s="148"/>
      <c r="AA217" s="148"/>
      <c r="AB217" s="148"/>
      <c r="AC217" s="148"/>
      <c r="AD217" s="148"/>
      <c r="AE217" s="148"/>
      <c r="AF217" s="148"/>
      <c r="AG217" s="148" t="s">
        <v>138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2" x14ac:dyDescent="0.2">
      <c r="A218" s="155"/>
      <c r="B218" s="156"/>
      <c r="C218" s="186" t="s">
        <v>385</v>
      </c>
      <c r="D218" s="159"/>
      <c r="E218" s="160">
        <v>3</v>
      </c>
      <c r="F218" s="158"/>
      <c r="G218" s="158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8"/>
      <c r="AA218" s="148"/>
      <c r="AB218" s="148"/>
      <c r="AC218" s="148"/>
      <c r="AD218" s="148"/>
      <c r="AE218" s="148"/>
      <c r="AF218" s="148"/>
      <c r="AG218" s="148" t="s">
        <v>143</v>
      </c>
      <c r="AH218" s="148">
        <v>0</v>
      </c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3" x14ac:dyDescent="0.2">
      <c r="A219" s="155"/>
      <c r="B219" s="156"/>
      <c r="C219" s="186" t="s">
        <v>386</v>
      </c>
      <c r="D219" s="159"/>
      <c r="E219" s="160">
        <v>2</v>
      </c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143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">
      <c r="A220" s="176">
        <v>92</v>
      </c>
      <c r="B220" s="177" t="s">
        <v>387</v>
      </c>
      <c r="C220" s="184" t="s">
        <v>388</v>
      </c>
      <c r="D220" s="178" t="s">
        <v>134</v>
      </c>
      <c r="E220" s="179">
        <v>2</v>
      </c>
      <c r="F220" s="180"/>
      <c r="G220" s="181">
        <f>ROUND(E220*F220,2)</f>
        <v>0</v>
      </c>
      <c r="H220" s="180"/>
      <c r="I220" s="181">
        <f>ROUND(E220*H220,2)</f>
        <v>0</v>
      </c>
      <c r="J220" s="180"/>
      <c r="K220" s="181">
        <f>ROUND(E220*J220,2)</f>
        <v>0</v>
      </c>
      <c r="L220" s="181">
        <v>15</v>
      </c>
      <c r="M220" s="181">
        <f>G220*(1+L220/100)</f>
        <v>0</v>
      </c>
      <c r="N220" s="179">
        <v>0</v>
      </c>
      <c r="O220" s="179">
        <f>ROUND(E220*N220,2)</f>
        <v>0</v>
      </c>
      <c r="P220" s="179">
        <v>0</v>
      </c>
      <c r="Q220" s="179">
        <f>ROUND(E220*P220,2)</f>
        <v>0</v>
      </c>
      <c r="R220" s="181"/>
      <c r="S220" s="181" t="s">
        <v>135</v>
      </c>
      <c r="T220" s="182" t="s">
        <v>135</v>
      </c>
      <c r="U220" s="158">
        <v>7.0000000000000007E-2</v>
      </c>
      <c r="V220" s="158">
        <f>ROUND(E220*U220,2)</f>
        <v>0.14000000000000001</v>
      </c>
      <c r="W220" s="158"/>
      <c r="X220" s="158" t="s">
        <v>136</v>
      </c>
      <c r="Y220" s="158" t="s">
        <v>137</v>
      </c>
      <c r="Z220" s="148"/>
      <c r="AA220" s="148"/>
      <c r="AB220" s="148"/>
      <c r="AC220" s="148"/>
      <c r="AD220" s="148"/>
      <c r="AE220" s="148"/>
      <c r="AF220" s="148"/>
      <c r="AG220" s="148" t="s">
        <v>138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1" x14ac:dyDescent="0.2">
      <c r="A221" s="176">
        <v>93</v>
      </c>
      <c r="B221" s="177" t="s">
        <v>389</v>
      </c>
      <c r="C221" s="184" t="s">
        <v>390</v>
      </c>
      <c r="D221" s="178" t="s">
        <v>134</v>
      </c>
      <c r="E221" s="179">
        <v>9</v>
      </c>
      <c r="F221" s="180"/>
      <c r="G221" s="181">
        <f>ROUND(E221*F221,2)</f>
        <v>0</v>
      </c>
      <c r="H221" s="180"/>
      <c r="I221" s="181">
        <f>ROUND(E221*H221,2)</f>
        <v>0</v>
      </c>
      <c r="J221" s="180"/>
      <c r="K221" s="181">
        <f>ROUND(E221*J221,2)</f>
        <v>0</v>
      </c>
      <c r="L221" s="181">
        <v>15</v>
      </c>
      <c r="M221" s="181">
        <f>G221*(1+L221/100)</f>
        <v>0</v>
      </c>
      <c r="N221" s="179">
        <v>0</v>
      </c>
      <c r="O221" s="179">
        <f>ROUND(E221*N221,2)</f>
        <v>0</v>
      </c>
      <c r="P221" s="179">
        <v>0</v>
      </c>
      <c r="Q221" s="179">
        <f>ROUND(E221*P221,2)</f>
        <v>0</v>
      </c>
      <c r="R221" s="181"/>
      <c r="S221" s="181" t="s">
        <v>135</v>
      </c>
      <c r="T221" s="182" t="s">
        <v>135</v>
      </c>
      <c r="U221" s="158">
        <v>8.2170000000000007E-2</v>
      </c>
      <c r="V221" s="158">
        <f>ROUND(E221*U221,2)</f>
        <v>0.74</v>
      </c>
      <c r="W221" s="158"/>
      <c r="X221" s="158" t="s">
        <v>136</v>
      </c>
      <c r="Y221" s="158" t="s">
        <v>137</v>
      </c>
      <c r="Z221" s="148"/>
      <c r="AA221" s="148"/>
      <c r="AB221" s="148"/>
      <c r="AC221" s="148"/>
      <c r="AD221" s="148"/>
      <c r="AE221" s="148"/>
      <c r="AF221" s="148"/>
      <c r="AG221" s="148" t="s">
        <v>138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ht="22.5" outlineLevel="1" x14ac:dyDescent="0.2">
      <c r="A222" s="176">
        <v>94</v>
      </c>
      <c r="B222" s="177" t="s">
        <v>391</v>
      </c>
      <c r="C222" s="184" t="s">
        <v>392</v>
      </c>
      <c r="D222" s="178" t="s">
        <v>134</v>
      </c>
      <c r="E222" s="179">
        <v>2</v>
      </c>
      <c r="F222" s="180"/>
      <c r="G222" s="181">
        <f>ROUND(E222*F222,2)</f>
        <v>0</v>
      </c>
      <c r="H222" s="180"/>
      <c r="I222" s="181">
        <f>ROUND(E222*H222,2)</f>
        <v>0</v>
      </c>
      <c r="J222" s="180"/>
      <c r="K222" s="181">
        <f>ROUND(E222*J222,2)</f>
        <v>0</v>
      </c>
      <c r="L222" s="181">
        <v>15</v>
      </c>
      <c r="M222" s="181">
        <f>G222*(1+L222/100)</f>
        <v>0</v>
      </c>
      <c r="N222" s="179">
        <v>1.1E-4</v>
      </c>
      <c r="O222" s="179">
        <f>ROUND(E222*N222,2)</f>
        <v>0</v>
      </c>
      <c r="P222" s="179">
        <v>0</v>
      </c>
      <c r="Q222" s="179">
        <f>ROUND(E222*P222,2)</f>
        <v>0</v>
      </c>
      <c r="R222" s="181"/>
      <c r="S222" s="181" t="s">
        <v>135</v>
      </c>
      <c r="T222" s="182" t="s">
        <v>135</v>
      </c>
      <c r="U222" s="158">
        <v>0.13</v>
      </c>
      <c r="V222" s="158">
        <f>ROUND(E222*U222,2)</f>
        <v>0.26</v>
      </c>
      <c r="W222" s="158"/>
      <c r="X222" s="158" t="s">
        <v>136</v>
      </c>
      <c r="Y222" s="158" t="s">
        <v>137</v>
      </c>
      <c r="Z222" s="148"/>
      <c r="AA222" s="148"/>
      <c r="AB222" s="148"/>
      <c r="AC222" s="148"/>
      <c r="AD222" s="148"/>
      <c r="AE222" s="148"/>
      <c r="AF222" s="148"/>
      <c r="AG222" s="148" t="s">
        <v>138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ht="22.5" outlineLevel="1" x14ac:dyDescent="0.2">
      <c r="A223" s="176">
        <v>95</v>
      </c>
      <c r="B223" s="177" t="s">
        <v>393</v>
      </c>
      <c r="C223" s="184" t="s">
        <v>394</v>
      </c>
      <c r="D223" s="178" t="s">
        <v>134</v>
      </c>
      <c r="E223" s="179">
        <v>3</v>
      </c>
      <c r="F223" s="180"/>
      <c r="G223" s="181">
        <f>ROUND(E223*F223,2)</f>
        <v>0</v>
      </c>
      <c r="H223" s="180"/>
      <c r="I223" s="181">
        <f>ROUND(E223*H223,2)</f>
        <v>0</v>
      </c>
      <c r="J223" s="180"/>
      <c r="K223" s="181">
        <f>ROUND(E223*J223,2)</f>
        <v>0</v>
      </c>
      <c r="L223" s="181">
        <v>15</v>
      </c>
      <c r="M223" s="181">
        <f>G223*(1+L223/100)</f>
        <v>0</v>
      </c>
      <c r="N223" s="179">
        <v>9.0000000000000006E-5</v>
      </c>
      <c r="O223" s="179">
        <f>ROUND(E223*N223,2)</f>
        <v>0</v>
      </c>
      <c r="P223" s="179">
        <v>0</v>
      </c>
      <c r="Q223" s="179">
        <f>ROUND(E223*P223,2)</f>
        <v>0</v>
      </c>
      <c r="R223" s="181"/>
      <c r="S223" s="181" t="s">
        <v>135</v>
      </c>
      <c r="T223" s="182" t="s">
        <v>135</v>
      </c>
      <c r="U223" s="158">
        <v>0.2475</v>
      </c>
      <c r="V223" s="158">
        <f>ROUND(E223*U223,2)</f>
        <v>0.74</v>
      </c>
      <c r="W223" s="158"/>
      <c r="X223" s="158" t="s">
        <v>136</v>
      </c>
      <c r="Y223" s="158" t="s">
        <v>137</v>
      </c>
      <c r="Z223" s="148"/>
      <c r="AA223" s="148"/>
      <c r="AB223" s="148"/>
      <c r="AC223" s="148"/>
      <c r="AD223" s="148"/>
      <c r="AE223" s="148"/>
      <c r="AF223" s="148"/>
      <c r="AG223" s="148" t="s">
        <v>138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1" x14ac:dyDescent="0.2">
      <c r="A224" s="169">
        <v>96</v>
      </c>
      <c r="B224" s="170" t="s">
        <v>395</v>
      </c>
      <c r="C224" s="185" t="s">
        <v>396</v>
      </c>
      <c r="D224" s="171" t="s">
        <v>134</v>
      </c>
      <c r="E224" s="172">
        <v>2</v>
      </c>
      <c r="F224" s="173"/>
      <c r="G224" s="174">
        <f>ROUND(E224*F224,2)</f>
        <v>0</v>
      </c>
      <c r="H224" s="173"/>
      <c r="I224" s="174">
        <f>ROUND(E224*H224,2)</f>
        <v>0</v>
      </c>
      <c r="J224" s="173"/>
      <c r="K224" s="174">
        <f>ROUND(E224*J224,2)</f>
        <v>0</v>
      </c>
      <c r="L224" s="174">
        <v>15</v>
      </c>
      <c r="M224" s="174">
        <f>G224*(1+L224/100)</f>
        <v>0</v>
      </c>
      <c r="N224" s="172">
        <v>0</v>
      </c>
      <c r="O224" s="172">
        <f>ROUND(E224*N224,2)</f>
        <v>0</v>
      </c>
      <c r="P224" s="172">
        <v>0</v>
      </c>
      <c r="Q224" s="172">
        <f>ROUND(E224*P224,2)</f>
        <v>0</v>
      </c>
      <c r="R224" s="174"/>
      <c r="S224" s="174" t="s">
        <v>135</v>
      </c>
      <c r="T224" s="175" t="s">
        <v>196</v>
      </c>
      <c r="U224" s="158">
        <v>0.15</v>
      </c>
      <c r="V224" s="158">
        <f>ROUND(E224*U224,2)</f>
        <v>0.3</v>
      </c>
      <c r="W224" s="158"/>
      <c r="X224" s="158" t="s">
        <v>136</v>
      </c>
      <c r="Y224" s="158" t="s">
        <v>137</v>
      </c>
      <c r="Z224" s="148"/>
      <c r="AA224" s="148"/>
      <c r="AB224" s="148"/>
      <c r="AC224" s="148"/>
      <c r="AD224" s="148"/>
      <c r="AE224" s="148"/>
      <c r="AF224" s="148"/>
      <c r="AG224" s="148" t="s">
        <v>138</v>
      </c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2" x14ac:dyDescent="0.2">
      <c r="A225" s="155"/>
      <c r="B225" s="156"/>
      <c r="C225" s="186" t="s">
        <v>397</v>
      </c>
      <c r="D225" s="159"/>
      <c r="E225" s="160">
        <v>2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8"/>
      <c r="AA225" s="148"/>
      <c r="AB225" s="148"/>
      <c r="AC225" s="148"/>
      <c r="AD225" s="148"/>
      <c r="AE225" s="148"/>
      <c r="AF225" s="148"/>
      <c r="AG225" s="148" t="s">
        <v>143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ht="22.5" outlineLevel="1" x14ac:dyDescent="0.2">
      <c r="A226" s="176">
        <v>97</v>
      </c>
      <c r="B226" s="177" t="s">
        <v>398</v>
      </c>
      <c r="C226" s="184" t="s">
        <v>399</v>
      </c>
      <c r="D226" s="178" t="s">
        <v>188</v>
      </c>
      <c r="E226" s="179">
        <v>10</v>
      </c>
      <c r="F226" s="180"/>
      <c r="G226" s="181">
        <f t="shared" ref="G226:G234" si="21">ROUND(E226*F226,2)</f>
        <v>0</v>
      </c>
      <c r="H226" s="180"/>
      <c r="I226" s="181">
        <f t="shared" ref="I226:I234" si="22">ROUND(E226*H226,2)</f>
        <v>0</v>
      </c>
      <c r="J226" s="180"/>
      <c r="K226" s="181">
        <f t="shared" ref="K226:K234" si="23">ROUND(E226*J226,2)</f>
        <v>0</v>
      </c>
      <c r="L226" s="181">
        <v>15</v>
      </c>
      <c r="M226" s="181">
        <f t="shared" ref="M226:M234" si="24">G226*(1+L226/100)</f>
        <v>0</v>
      </c>
      <c r="N226" s="179">
        <v>4.0000000000000003E-5</v>
      </c>
      <c r="O226" s="179">
        <f t="shared" ref="O226:O234" si="25">ROUND(E226*N226,2)</f>
        <v>0</v>
      </c>
      <c r="P226" s="179">
        <v>0</v>
      </c>
      <c r="Q226" s="179">
        <f t="shared" ref="Q226:Q234" si="26">ROUND(E226*P226,2)</f>
        <v>0</v>
      </c>
      <c r="R226" s="181"/>
      <c r="S226" s="181" t="s">
        <v>135</v>
      </c>
      <c r="T226" s="182" t="s">
        <v>135</v>
      </c>
      <c r="U226" s="158">
        <v>9.0499999999999997E-2</v>
      </c>
      <c r="V226" s="158">
        <f t="shared" ref="V226:V234" si="27">ROUND(E226*U226,2)</f>
        <v>0.91</v>
      </c>
      <c r="W226" s="158"/>
      <c r="X226" s="158" t="s">
        <v>136</v>
      </c>
      <c r="Y226" s="158" t="s">
        <v>137</v>
      </c>
      <c r="Z226" s="148"/>
      <c r="AA226" s="148"/>
      <c r="AB226" s="148"/>
      <c r="AC226" s="148"/>
      <c r="AD226" s="148"/>
      <c r="AE226" s="148"/>
      <c r="AF226" s="148"/>
      <c r="AG226" s="148" t="s">
        <v>138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ht="22.5" outlineLevel="1" x14ac:dyDescent="0.2">
      <c r="A227" s="176">
        <v>98</v>
      </c>
      <c r="B227" s="177" t="s">
        <v>400</v>
      </c>
      <c r="C227" s="184" t="s">
        <v>401</v>
      </c>
      <c r="D227" s="178" t="s">
        <v>188</v>
      </c>
      <c r="E227" s="179">
        <v>20</v>
      </c>
      <c r="F227" s="180"/>
      <c r="G227" s="181">
        <f t="shared" si="21"/>
        <v>0</v>
      </c>
      <c r="H227" s="180"/>
      <c r="I227" s="181">
        <f t="shared" si="22"/>
        <v>0</v>
      </c>
      <c r="J227" s="180"/>
      <c r="K227" s="181">
        <f t="shared" si="23"/>
        <v>0</v>
      </c>
      <c r="L227" s="181">
        <v>15</v>
      </c>
      <c r="M227" s="181">
        <f t="shared" si="24"/>
        <v>0</v>
      </c>
      <c r="N227" s="179">
        <v>1.6000000000000001E-4</v>
      </c>
      <c r="O227" s="179">
        <f t="shared" si="25"/>
        <v>0</v>
      </c>
      <c r="P227" s="179">
        <v>0</v>
      </c>
      <c r="Q227" s="179">
        <f t="shared" si="26"/>
        <v>0</v>
      </c>
      <c r="R227" s="181"/>
      <c r="S227" s="181" t="s">
        <v>135</v>
      </c>
      <c r="T227" s="182" t="s">
        <v>135</v>
      </c>
      <c r="U227" s="158">
        <v>7.0000000000000007E-2</v>
      </c>
      <c r="V227" s="158">
        <f t="shared" si="27"/>
        <v>1.4</v>
      </c>
      <c r="W227" s="158"/>
      <c r="X227" s="158" t="s">
        <v>136</v>
      </c>
      <c r="Y227" s="158" t="s">
        <v>137</v>
      </c>
      <c r="Z227" s="148"/>
      <c r="AA227" s="148"/>
      <c r="AB227" s="148"/>
      <c r="AC227" s="148"/>
      <c r="AD227" s="148"/>
      <c r="AE227" s="148"/>
      <c r="AF227" s="148"/>
      <c r="AG227" s="148" t="s">
        <v>138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ht="22.5" outlineLevel="1" x14ac:dyDescent="0.2">
      <c r="A228" s="176">
        <v>99</v>
      </c>
      <c r="B228" s="177" t="s">
        <v>402</v>
      </c>
      <c r="C228" s="184" t="s">
        <v>403</v>
      </c>
      <c r="D228" s="178" t="s">
        <v>188</v>
      </c>
      <c r="E228" s="179">
        <v>30</v>
      </c>
      <c r="F228" s="180"/>
      <c r="G228" s="181">
        <f t="shared" si="21"/>
        <v>0</v>
      </c>
      <c r="H228" s="180"/>
      <c r="I228" s="181">
        <f t="shared" si="22"/>
        <v>0</v>
      </c>
      <c r="J228" s="180"/>
      <c r="K228" s="181">
        <f t="shared" si="23"/>
        <v>0</v>
      </c>
      <c r="L228" s="181">
        <v>15</v>
      </c>
      <c r="M228" s="181">
        <f t="shared" si="24"/>
        <v>0</v>
      </c>
      <c r="N228" s="179">
        <v>2.1000000000000001E-4</v>
      </c>
      <c r="O228" s="179">
        <f t="shared" si="25"/>
        <v>0.01</v>
      </c>
      <c r="P228" s="179">
        <v>0</v>
      </c>
      <c r="Q228" s="179">
        <f t="shared" si="26"/>
        <v>0</v>
      </c>
      <c r="R228" s="181"/>
      <c r="S228" s="181" t="s">
        <v>135</v>
      </c>
      <c r="T228" s="182" t="s">
        <v>135</v>
      </c>
      <c r="U228" s="158">
        <v>7.0000000000000007E-2</v>
      </c>
      <c r="V228" s="158">
        <f t="shared" si="27"/>
        <v>2.1</v>
      </c>
      <c r="W228" s="158"/>
      <c r="X228" s="158" t="s">
        <v>136</v>
      </c>
      <c r="Y228" s="158" t="s">
        <v>137</v>
      </c>
      <c r="Z228" s="148"/>
      <c r="AA228" s="148"/>
      <c r="AB228" s="148"/>
      <c r="AC228" s="148"/>
      <c r="AD228" s="148"/>
      <c r="AE228" s="148"/>
      <c r="AF228" s="148"/>
      <c r="AG228" s="148" t="s">
        <v>138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1" x14ac:dyDescent="0.2">
      <c r="A229" s="176">
        <v>100</v>
      </c>
      <c r="B229" s="177" t="s">
        <v>404</v>
      </c>
      <c r="C229" s="184" t="s">
        <v>405</v>
      </c>
      <c r="D229" s="178" t="s">
        <v>134</v>
      </c>
      <c r="E229" s="179">
        <v>3</v>
      </c>
      <c r="F229" s="180"/>
      <c r="G229" s="181">
        <f t="shared" si="21"/>
        <v>0</v>
      </c>
      <c r="H229" s="180"/>
      <c r="I229" s="181">
        <f t="shared" si="22"/>
        <v>0</v>
      </c>
      <c r="J229" s="180"/>
      <c r="K229" s="181">
        <f t="shared" si="23"/>
        <v>0</v>
      </c>
      <c r="L229" s="181">
        <v>15</v>
      </c>
      <c r="M229" s="181">
        <f t="shared" si="24"/>
        <v>0</v>
      </c>
      <c r="N229" s="179">
        <v>1.0000000000000001E-5</v>
      </c>
      <c r="O229" s="179">
        <f t="shared" si="25"/>
        <v>0</v>
      </c>
      <c r="P229" s="179">
        <v>0</v>
      </c>
      <c r="Q229" s="179">
        <f t="shared" si="26"/>
        <v>0</v>
      </c>
      <c r="R229" s="181"/>
      <c r="S229" s="181" t="s">
        <v>135</v>
      </c>
      <c r="T229" s="182" t="s">
        <v>135</v>
      </c>
      <c r="U229" s="158">
        <v>2.5000000000000001E-2</v>
      </c>
      <c r="V229" s="158">
        <f t="shared" si="27"/>
        <v>0.08</v>
      </c>
      <c r="W229" s="158"/>
      <c r="X229" s="158" t="s">
        <v>136</v>
      </c>
      <c r="Y229" s="158" t="s">
        <v>137</v>
      </c>
      <c r="Z229" s="148"/>
      <c r="AA229" s="148"/>
      <c r="AB229" s="148"/>
      <c r="AC229" s="148"/>
      <c r="AD229" s="148"/>
      <c r="AE229" s="148"/>
      <c r="AF229" s="148"/>
      <c r="AG229" s="148" t="s">
        <v>138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1" x14ac:dyDescent="0.2">
      <c r="A230" s="176">
        <v>101</v>
      </c>
      <c r="B230" s="177" t="s">
        <v>406</v>
      </c>
      <c r="C230" s="184" t="s">
        <v>407</v>
      </c>
      <c r="D230" s="178" t="s">
        <v>267</v>
      </c>
      <c r="E230" s="179">
        <v>1</v>
      </c>
      <c r="F230" s="180"/>
      <c r="G230" s="181">
        <f t="shared" si="21"/>
        <v>0</v>
      </c>
      <c r="H230" s="180"/>
      <c r="I230" s="181">
        <f t="shared" si="22"/>
        <v>0</v>
      </c>
      <c r="J230" s="180"/>
      <c r="K230" s="181">
        <f t="shared" si="23"/>
        <v>0</v>
      </c>
      <c r="L230" s="181">
        <v>15</v>
      </c>
      <c r="M230" s="181">
        <f t="shared" si="24"/>
        <v>0</v>
      </c>
      <c r="N230" s="179">
        <v>0</v>
      </c>
      <c r="O230" s="179">
        <f t="shared" si="25"/>
        <v>0</v>
      </c>
      <c r="P230" s="179">
        <v>0</v>
      </c>
      <c r="Q230" s="179">
        <f t="shared" si="26"/>
        <v>0</v>
      </c>
      <c r="R230" s="181"/>
      <c r="S230" s="181" t="s">
        <v>135</v>
      </c>
      <c r="T230" s="182" t="s">
        <v>196</v>
      </c>
      <c r="U230" s="158">
        <v>1</v>
      </c>
      <c r="V230" s="158">
        <f t="shared" si="27"/>
        <v>1</v>
      </c>
      <c r="W230" s="158"/>
      <c r="X230" s="158" t="s">
        <v>136</v>
      </c>
      <c r="Y230" s="158" t="s">
        <v>137</v>
      </c>
      <c r="Z230" s="148"/>
      <c r="AA230" s="148"/>
      <c r="AB230" s="148"/>
      <c r="AC230" s="148"/>
      <c r="AD230" s="148"/>
      <c r="AE230" s="148"/>
      <c r="AF230" s="148"/>
      <c r="AG230" s="148" t="s">
        <v>138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1" x14ac:dyDescent="0.2">
      <c r="A231" s="176">
        <v>102</v>
      </c>
      <c r="B231" s="177" t="s">
        <v>408</v>
      </c>
      <c r="C231" s="184" t="s">
        <v>409</v>
      </c>
      <c r="D231" s="178" t="s">
        <v>134</v>
      </c>
      <c r="E231" s="179">
        <v>2</v>
      </c>
      <c r="F231" s="180"/>
      <c r="G231" s="181">
        <f t="shared" si="21"/>
        <v>0</v>
      </c>
      <c r="H231" s="180"/>
      <c r="I231" s="181">
        <f t="shared" si="22"/>
        <v>0</v>
      </c>
      <c r="J231" s="180"/>
      <c r="K231" s="181">
        <f t="shared" si="23"/>
        <v>0</v>
      </c>
      <c r="L231" s="181">
        <v>15</v>
      </c>
      <c r="M231" s="181">
        <f t="shared" si="24"/>
        <v>0</v>
      </c>
      <c r="N231" s="179">
        <v>0</v>
      </c>
      <c r="O231" s="179">
        <f t="shared" si="25"/>
        <v>0</v>
      </c>
      <c r="P231" s="179">
        <v>0</v>
      </c>
      <c r="Q231" s="179">
        <f t="shared" si="26"/>
        <v>0</v>
      </c>
      <c r="R231" s="181"/>
      <c r="S231" s="181" t="s">
        <v>135</v>
      </c>
      <c r="T231" s="182" t="s">
        <v>135</v>
      </c>
      <c r="U231" s="158">
        <v>0.44500000000000001</v>
      </c>
      <c r="V231" s="158">
        <f t="shared" si="27"/>
        <v>0.89</v>
      </c>
      <c r="W231" s="158"/>
      <c r="X231" s="158" t="s">
        <v>136</v>
      </c>
      <c r="Y231" s="158" t="s">
        <v>137</v>
      </c>
      <c r="Z231" s="148"/>
      <c r="AA231" s="148"/>
      <c r="AB231" s="148"/>
      <c r="AC231" s="148"/>
      <c r="AD231" s="148"/>
      <c r="AE231" s="148"/>
      <c r="AF231" s="148"/>
      <c r="AG231" s="148" t="s">
        <v>138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2">
      <c r="A232" s="176">
        <v>103</v>
      </c>
      <c r="B232" s="177" t="s">
        <v>410</v>
      </c>
      <c r="C232" s="184" t="s">
        <v>411</v>
      </c>
      <c r="D232" s="178" t="s">
        <v>412</v>
      </c>
      <c r="E232" s="179">
        <v>10</v>
      </c>
      <c r="F232" s="180"/>
      <c r="G232" s="181">
        <f t="shared" si="21"/>
        <v>0</v>
      </c>
      <c r="H232" s="180"/>
      <c r="I232" s="181">
        <f t="shared" si="22"/>
        <v>0</v>
      </c>
      <c r="J232" s="180"/>
      <c r="K232" s="181">
        <f t="shared" si="23"/>
        <v>0</v>
      </c>
      <c r="L232" s="181">
        <v>15</v>
      </c>
      <c r="M232" s="181">
        <f t="shared" si="24"/>
        <v>0</v>
      </c>
      <c r="N232" s="179">
        <v>0</v>
      </c>
      <c r="O232" s="179">
        <f t="shared" si="25"/>
        <v>0</v>
      </c>
      <c r="P232" s="179">
        <v>0</v>
      </c>
      <c r="Q232" s="179">
        <f t="shared" si="26"/>
        <v>0</v>
      </c>
      <c r="R232" s="181"/>
      <c r="S232" s="181" t="s">
        <v>195</v>
      </c>
      <c r="T232" s="182" t="s">
        <v>196</v>
      </c>
      <c r="U232" s="158">
        <v>0</v>
      </c>
      <c r="V232" s="158">
        <f t="shared" si="27"/>
        <v>0</v>
      </c>
      <c r="W232" s="158"/>
      <c r="X232" s="158" t="s">
        <v>136</v>
      </c>
      <c r="Y232" s="158" t="s">
        <v>137</v>
      </c>
      <c r="Z232" s="148"/>
      <c r="AA232" s="148"/>
      <c r="AB232" s="148"/>
      <c r="AC232" s="148"/>
      <c r="AD232" s="148"/>
      <c r="AE232" s="148"/>
      <c r="AF232" s="148"/>
      <c r="AG232" s="148" t="s">
        <v>138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1" x14ac:dyDescent="0.2">
      <c r="A233" s="176">
        <v>104</v>
      </c>
      <c r="B233" s="177" t="s">
        <v>413</v>
      </c>
      <c r="C233" s="184" t="s">
        <v>414</v>
      </c>
      <c r="D233" s="178" t="s">
        <v>194</v>
      </c>
      <c r="E233" s="179">
        <v>1</v>
      </c>
      <c r="F233" s="180"/>
      <c r="G233" s="181">
        <f t="shared" si="21"/>
        <v>0</v>
      </c>
      <c r="H233" s="180"/>
      <c r="I233" s="181">
        <f t="shared" si="22"/>
        <v>0</v>
      </c>
      <c r="J233" s="180"/>
      <c r="K233" s="181">
        <f t="shared" si="23"/>
        <v>0</v>
      </c>
      <c r="L233" s="181">
        <v>15</v>
      </c>
      <c r="M233" s="181">
        <f t="shared" si="24"/>
        <v>0</v>
      </c>
      <c r="N233" s="179">
        <v>0</v>
      </c>
      <c r="O233" s="179">
        <f t="shared" si="25"/>
        <v>0</v>
      </c>
      <c r="P233" s="179">
        <v>0</v>
      </c>
      <c r="Q233" s="179">
        <f t="shared" si="26"/>
        <v>0</v>
      </c>
      <c r="R233" s="181"/>
      <c r="S233" s="181" t="s">
        <v>195</v>
      </c>
      <c r="T233" s="182" t="s">
        <v>196</v>
      </c>
      <c r="U233" s="158">
        <v>0</v>
      </c>
      <c r="V233" s="158">
        <f t="shared" si="27"/>
        <v>0</v>
      </c>
      <c r="W233" s="158"/>
      <c r="X233" s="158" t="s">
        <v>136</v>
      </c>
      <c r="Y233" s="158" t="s">
        <v>137</v>
      </c>
      <c r="Z233" s="148"/>
      <c r="AA233" s="148"/>
      <c r="AB233" s="148"/>
      <c r="AC233" s="148"/>
      <c r="AD233" s="148"/>
      <c r="AE233" s="148"/>
      <c r="AF233" s="148"/>
      <c r="AG233" s="148" t="s">
        <v>138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1" x14ac:dyDescent="0.2">
      <c r="A234" s="176">
        <v>105</v>
      </c>
      <c r="B234" s="177" t="s">
        <v>415</v>
      </c>
      <c r="C234" s="184" t="s">
        <v>416</v>
      </c>
      <c r="D234" s="178" t="s">
        <v>134</v>
      </c>
      <c r="E234" s="179">
        <v>2</v>
      </c>
      <c r="F234" s="180"/>
      <c r="G234" s="181">
        <f t="shared" si="21"/>
        <v>0</v>
      </c>
      <c r="H234" s="180"/>
      <c r="I234" s="181">
        <f t="shared" si="22"/>
        <v>0</v>
      </c>
      <c r="J234" s="180"/>
      <c r="K234" s="181">
        <f t="shared" si="23"/>
        <v>0</v>
      </c>
      <c r="L234" s="181">
        <v>15</v>
      </c>
      <c r="M234" s="181">
        <f t="shared" si="24"/>
        <v>0</v>
      </c>
      <c r="N234" s="179">
        <v>2E-3</v>
      </c>
      <c r="O234" s="179">
        <f t="shared" si="25"/>
        <v>0</v>
      </c>
      <c r="P234" s="179">
        <v>0</v>
      </c>
      <c r="Q234" s="179">
        <f t="shared" si="26"/>
        <v>0</v>
      </c>
      <c r="R234" s="181" t="s">
        <v>159</v>
      </c>
      <c r="S234" s="181" t="s">
        <v>135</v>
      </c>
      <c r="T234" s="182" t="s">
        <v>135</v>
      </c>
      <c r="U234" s="158">
        <v>0</v>
      </c>
      <c r="V234" s="158">
        <f t="shared" si="27"/>
        <v>0</v>
      </c>
      <c r="W234" s="158"/>
      <c r="X234" s="158" t="s">
        <v>160</v>
      </c>
      <c r="Y234" s="158" t="s">
        <v>137</v>
      </c>
      <c r="Z234" s="148"/>
      <c r="AA234" s="148"/>
      <c r="AB234" s="148"/>
      <c r="AC234" s="148"/>
      <c r="AD234" s="148"/>
      <c r="AE234" s="148"/>
      <c r="AF234" s="148"/>
      <c r="AG234" s="148" t="s">
        <v>161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x14ac:dyDescent="0.2">
      <c r="A235" s="162" t="s">
        <v>130</v>
      </c>
      <c r="B235" s="163" t="s">
        <v>99</v>
      </c>
      <c r="C235" s="183" t="s">
        <v>100</v>
      </c>
      <c r="D235" s="164"/>
      <c r="E235" s="165"/>
      <c r="F235" s="166"/>
      <c r="G235" s="166">
        <f>SUMIF(AG236:AG240,"&lt;&gt;NOR",G236:G240)</f>
        <v>0</v>
      </c>
      <c r="H235" s="166"/>
      <c r="I235" s="166">
        <f>SUM(I236:I240)</f>
        <v>0</v>
      </c>
      <c r="J235" s="166"/>
      <c r="K235" s="166">
        <f>SUM(K236:K240)</f>
        <v>0</v>
      </c>
      <c r="L235" s="166"/>
      <c r="M235" s="166">
        <f>SUM(M236:M240)</f>
        <v>0</v>
      </c>
      <c r="N235" s="165"/>
      <c r="O235" s="165">
        <f>SUM(O236:O240)</f>
        <v>0</v>
      </c>
      <c r="P235" s="165"/>
      <c r="Q235" s="165">
        <f>SUM(Q236:Q240)</f>
        <v>0</v>
      </c>
      <c r="R235" s="166"/>
      <c r="S235" s="166"/>
      <c r="T235" s="167"/>
      <c r="U235" s="161"/>
      <c r="V235" s="161">
        <f>SUM(V236:V240)</f>
        <v>3.5</v>
      </c>
      <c r="W235" s="161"/>
      <c r="X235" s="161"/>
      <c r="Y235" s="161"/>
      <c r="AG235" t="s">
        <v>131</v>
      </c>
    </row>
    <row r="236" spans="1:60" outlineLevel="1" x14ac:dyDescent="0.2">
      <c r="A236" s="176">
        <v>106</v>
      </c>
      <c r="B236" s="177" t="s">
        <v>417</v>
      </c>
      <c r="C236" s="184" t="s">
        <v>418</v>
      </c>
      <c r="D236" s="178" t="s">
        <v>202</v>
      </c>
      <c r="E236" s="179">
        <v>1.0261</v>
      </c>
      <c r="F236" s="180"/>
      <c r="G236" s="181">
        <f>ROUND(E236*F236,2)</f>
        <v>0</v>
      </c>
      <c r="H236" s="180"/>
      <c r="I236" s="181">
        <f>ROUND(E236*H236,2)</f>
        <v>0</v>
      </c>
      <c r="J236" s="180"/>
      <c r="K236" s="181">
        <f>ROUND(E236*J236,2)</f>
        <v>0</v>
      </c>
      <c r="L236" s="181">
        <v>15</v>
      </c>
      <c r="M236" s="181">
        <f>G236*(1+L236/100)</f>
        <v>0</v>
      </c>
      <c r="N236" s="179">
        <v>0</v>
      </c>
      <c r="O236" s="179">
        <f>ROUND(E236*N236,2)</f>
        <v>0</v>
      </c>
      <c r="P236" s="179">
        <v>0</v>
      </c>
      <c r="Q236" s="179">
        <f>ROUND(E236*P236,2)</f>
        <v>0</v>
      </c>
      <c r="R236" s="181"/>
      <c r="S236" s="181" t="s">
        <v>135</v>
      </c>
      <c r="T236" s="182" t="s">
        <v>135</v>
      </c>
      <c r="U236" s="158">
        <v>2.0089999999999999</v>
      </c>
      <c r="V236" s="158">
        <f>ROUND(E236*U236,2)</f>
        <v>2.06</v>
      </c>
      <c r="W236" s="158"/>
      <c r="X236" s="158" t="s">
        <v>419</v>
      </c>
      <c r="Y236" s="158" t="s">
        <v>137</v>
      </c>
      <c r="Z236" s="148"/>
      <c r="AA236" s="148"/>
      <c r="AB236" s="148"/>
      <c r="AC236" s="148"/>
      <c r="AD236" s="148"/>
      <c r="AE236" s="148"/>
      <c r="AF236" s="148"/>
      <c r="AG236" s="148" t="s">
        <v>420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1" x14ac:dyDescent="0.2">
      <c r="A237" s="176">
        <v>107</v>
      </c>
      <c r="B237" s="177" t="s">
        <v>421</v>
      </c>
      <c r="C237" s="184" t="s">
        <v>422</v>
      </c>
      <c r="D237" s="178" t="s">
        <v>202</v>
      </c>
      <c r="E237" s="179">
        <v>1.0261</v>
      </c>
      <c r="F237" s="180"/>
      <c r="G237" s="181">
        <f>ROUND(E237*F237,2)</f>
        <v>0</v>
      </c>
      <c r="H237" s="180"/>
      <c r="I237" s="181">
        <f>ROUND(E237*H237,2)</f>
        <v>0</v>
      </c>
      <c r="J237" s="180"/>
      <c r="K237" s="181">
        <f>ROUND(E237*J237,2)</f>
        <v>0</v>
      </c>
      <c r="L237" s="181">
        <v>15</v>
      </c>
      <c r="M237" s="181">
        <f>G237*(1+L237/100)</f>
        <v>0</v>
      </c>
      <c r="N237" s="179">
        <v>0</v>
      </c>
      <c r="O237" s="179">
        <f>ROUND(E237*N237,2)</f>
        <v>0</v>
      </c>
      <c r="P237" s="179">
        <v>0</v>
      </c>
      <c r="Q237" s="179">
        <f>ROUND(E237*P237,2)</f>
        <v>0</v>
      </c>
      <c r="R237" s="181"/>
      <c r="S237" s="181" t="s">
        <v>135</v>
      </c>
      <c r="T237" s="182" t="s">
        <v>135</v>
      </c>
      <c r="U237" s="158">
        <v>0.155</v>
      </c>
      <c r="V237" s="158">
        <f>ROUND(E237*U237,2)</f>
        <v>0.16</v>
      </c>
      <c r="W237" s="158"/>
      <c r="X237" s="158" t="s">
        <v>419</v>
      </c>
      <c r="Y237" s="158" t="s">
        <v>137</v>
      </c>
      <c r="Z237" s="148"/>
      <c r="AA237" s="148"/>
      <c r="AB237" s="148"/>
      <c r="AC237" s="148"/>
      <c r="AD237" s="148"/>
      <c r="AE237" s="148"/>
      <c r="AF237" s="148"/>
      <c r="AG237" s="148" t="s">
        <v>420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1" x14ac:dyDescent="0.2">
      <c r="A238" s="176">
        <v>108</v>
      </c>
      <c r="B238" s="177" t="s">
        <v>423</v>
      </c>
      <c r="C238" s="184" t="s">
        <v>424</v>
      </c>
      <c r="D238" s="178" t="s">
        <v>202</v>
      </c>
      <c r="E238" s="179">
        <v>14.36542</v>
      </c>
      <c r="F238" s="180"/>
      <c r="G238" s="181">
        <f>ROUND(E238*F238,2)</f>
        <v>0</v>
      </c>
      <c r="H238" s="180"/>
      <c r="I238" s="181">
        <f>ROUND(E238*H238,2)</f>
        <v>0</v>
      </c>
      <c r="J238" s="180"/>
      <c r="K238" s="181">
        <f>ROUND(E238*J238,2)</f>
        <v>0</v>
      </c>
      <c r="L238" s="181">
        <v>15</v>
      </c>
      <c r="M238" s="181">
        <f>G238*(1+L238/100)</f>
        <v>0</v>
      </c>
      <c r="N238" s="179">
        <v>0</v>
      </c>
      <c r="O238" s="179">
        <f>ROUND(E238*N238,2)</f>
        <v>0</v>
      </c>
      <c r="P238" s="179">
        <v>0</v>
      </c>
      <c r="Q238" s="179">
        <f>ROUND(E238*P238,2)</f>
        <v>0</v>
      </c>
      <c r="R238" s="181"/>
      <c r="S238" s="181" t="s">
        <v>135</v>
      </c>
      <c r="T238" s="182" t="s">
        <v>135</v>
      </c>
      <c r="U238" s="158">
        <v>8.0000000000000002E-3</v>
      </c>
      <c r="V238" s="158">
        <f>ROUND(E238*U238,2)</f>
        <v>0.11</v>
      </c>
      <c r="W238" s="158"/>
      <c r="X238" s="158" t="s">
        <v>419</v>
      </c>
      <c r="Y238" s="158" t="s">
        <v>137</v>
      </c>
      <c r="Z238" s="148"/>
      <c r="AA238" s="148"/>
      <c r="AB238" s="148"/>
      <c r="AC238" s="148"/>
      <c r="AD238" s="148"/>
      <c r="AE238" s="148"/>
      <c r="AF238" s="148"/>
      <c r="AG238" s="148" t="s">
        <v>420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1" x14ac:dyDescent="0.2">
      <c r="A239" s="176">
        <v>109</v>
      </c>
      <c r="B239" s="177" t="s">
        <v>425</v>
      </c>
      <c r="C239" s="184" t="s">
        <v>426</v>
      </c>
      <c r="D239" s="178" t="s">
        <v>202</v>
      </c>
      <c r="E239" s="179">
        <v>1.0261</v>
      </c>
      <c r="F239" s="180"/>
      <c r="G239" s="181">
        <f>ROUND(E239*F239,2)</f>
        <v>0</v>
      </c>
      <c r="H239" s="180"/>
      <c r="I239" s="181">
        <f>ROUND(E239*H239,2)</f>
        <v>0</v>
      </c>
      <c r="J239" s="180"/>
      <c r="K239" s="181">
        <f>ROUND(E239*J239,2)</f>
        <v>0</v>
      </c>
      <c r="L239" s="181">
        <v>15</v>
      </c>
      <c r="M239" s="181">
        <f>G239*(1+L239/100)</f>
        <v>0</v>
      </c>
      <c r="N239" s="179">
        <v>0</v>
      </c>
      <c r="O239" s="179">
        <f>ROUND(E239*N239,2)</f>
        <v>0</v>
      </c>
      <c r="P239" s="179">
        <v>0</v>
      </c>
      <c r="Q239" s="179">
        <f>ROUND(E239*P239,2)</f>
        <v>0</v>
      </c>
      <c r="R239" s="181"/>
      <c r="S239" s="181" t="s">
        <v>135</v>
      </c>
      <c r="T239" s="182" t="s">
        <v>135</v>
      </c>
      <c r="U239" s="158">
        <v>1.1399999999999999</v>
      </c>
      <c r="V239" s="158">
        <f>ROUND(E239*U239,2)</f>
        <v>1.17</v>
      </c>
      <c r="W239" s="158"/>
      <c r="X239" s="158" t="s">
        <v>419</v>
      </c>
      <c r="Y239" s="158" t="s">
        <v>137</v>
      </c>
      <c r="Z239" s="148"/>
      <c r="AA239" s="148"/>
      <c r="AB239" s="148"/>
      <c r="AC239" s="148"/>
      <c r="AD239" s="148"/>
      <c r="AE239" s="148"/>
      <c r="AF239" s="148"/>
      <c r="AG239" s="148" t="s">
        <v>420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ht="22.5" outlineLevel="1" x14ac:dyDescent="0.2">
      <c r="A240" s="169">
        <v>110</v>
      </c>
      <c r="B240" s="170" t="s">
        <v>427</v>
      </c>
      <c r="C240" s="185" t="s">
        <v>428</v>
      </c>
      <c r="D240" s="171" t="s">
        <v>202</v>
      </c>
      <c r="E240" s="172">
        <v>1.0261</v>
      </c>
      <c r="F240" s="173"/>
      <c r="G240" s="174">
        <f>ROUND(E240*F240,2)</f>
        <v>0</v>
      </c>
      <c r="H240" s="173"/>
      <c r="I240" s="174">
        <f>ROUND(E240*H240,2)</f>
        <v>0</v>
      </c>
      <c r="J240" s="173"/>
      <c r="K240" s="174">
        <f>ROUND(E240*J240,2)</f>
        <v>0</v>
      </c>
      <c r="L240" s="174">
        <v>15</v>
      </c>
      <c r="M240" s="174">
        <f>G240*(1+L240/100)</f>
        <v>0</v>
      </c>
      <c r="N240" s="172">
        <v>0</v>
      </c>
      <c r="O240" s="172">
        <f>ROUND(E240*N240,2)</f>
        <v>0</v>
      </c>
      <c r="P240" s="172">
        <v>0</v>
      </c>
      <c r="Q240" s="172">
        <f>ROUND(E240*P240,2)</f>
        <v>0</v>
      </c>
      <c r="R240" s="174"/>
      <c r="S240" s="174" t="s">
        <v>135</v>
      </c>
      <c r="T240" s="175" t="s">
        <v>135</v>
      </c>
      <c r="U240" s="158">
        <v>0</v>
      </c>
      <c r="V240" s="158">
        <f>ROUND(E240*U240,2)</f>
        <v>0</v>
      </c>
      <c r="W240" s="158"/>
      <c r="X240" s="158" t="s">
        <v>419</v>
      </c>
      <c r="Y240" s="158" t="s">
        <v>137</v>
      </c>
      <c r="Z240" s="148"/>
      <c r="AA240" s="148"/>
      <c r="AB240" s="148"/>
      <c r="AC240" s="148"/>
      <c r="AD240" s="148"/>
      <c r="AE240" s="148"/>
      <c r="AF240" s="148"/>
      <c r="AG240" s="148" t="s">
        <v>420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33" x14ac:dyDescent="0.2">
      <c r="A241" s="3"/>
      <c r="B241" s="4"/>
      <c r="C241" s="187"/>
      <c r="D241" s="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AE241">
        <v>15</v>
      </c>
      <c r="AF241">
        <v>21</v>
      </c>
      <c r="AG241" t="s">
        <v>116</v>
      </c>
    </row>
    <row r="242" spans="1:33" x14ac:dyDescent="0.2">
      <c r="A242" s="151"/>
      <c r="B242" s="152" t="s">
        <v>31</v>
      </c>
      <c r="C242" s="188"/>
      <c r="D242" s="153"/>
      <c r="E242" s="154"/>
      <c r="F242" s="154"/>
      <c r="G242" s="168">
        <f>G8+G14+G22+G36+G41+G43+G56+G58+G68+G82+G113+G138+G140+G144+G149+G154+G165+G170+G183+G186+G197+G201+G216+G235</f>
        <v>0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AE242">
        <f>SUMIF(L7:L240,AE241,G7:G240)</f>
        <v>0</v>
      </c>
      <c r="AF242">
        <f>SUMIF(L7:L240,AF241,G7:G240)</f>
        <v>0</v>
      </c>
      <c r="AG242" t="s">
        <v>429</v>
      </c>
    </row>
    <row r="243" spans="1:33" x14ac:dyDescent="0.2">
      <c r="A243" s="3"/>
      <c r="B243" s="4"/>
      <c r="C243" s="187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33" x14ac:dyDescent="0.2">
      <c r="A244" s="3"/>
      <c r="B244" s="4"/>
      <c r="C244" s="187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33" x14ac:dyDescent="0.2">
      <c r="A245" s="257" t="s">
        <v>430</v>
      </c>
      <c r="B245" s="257"/>
      <c r="C245" s="258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33" x14ac:dyDescent="0.2">
      <c r="A246" s="259"/>
      <c r="B246" s="260"/>
      <c r="C246" s="261"/>
      <c r="D246" s="260"/>
      <c r="E246" s="260"/>
      <c r="F246" s="260"/>
      <c r="G246" s="26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AG246" t="s">
        <v>431</v>
      </c>
    </row>
    <row r="247" spans="1:33" x14ac:dyDescent="0.2">
      <c r="A247" s="263"/>
      <c r="B247" s="264"/>
      <c r="C247" s="265"/>
      <c r="D247" s="264"/>
      <c r="E247" s="264"/>
      <c r="F247" s="264"/>
      <c r="G247" s="26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33" x14ac:dyDescent="0.2">
      <c r="A248" s="263"/>
      <c r="B248" s="264"/>
      <c r="C248" s="265"/>
      <c r="D248" s="264"/>
      <c r="E248" s="264"/>
      <c r="F248" s="264"/>
      <c r="G248" s="26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33" x14ac:dyDescent="0.2">
      <c r="A249" s="263"/>
      <c r="B249" s="264"/>
      <c r="C249" s="265"/>
      <c r="D249" s="264"/>
      <c r="E249" s="264"/>
      <c r="F249" s="264"/>
      <c r="G249" s="26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33" x14ac:dyDescent="0.2">
      <c r="A250" s="267"/>
      <c r="B250" s="268"/>
      <c r="C250" s="269"/>
      <c r="D250" s="268"/>
      <c r="E250" s="268"/>
      <c r="F250" s="268"/>
      <c r="G250" s="27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33" x14ac:dyDescent="0.2">
      <c r="A251" s="3"/>
      <c r="B251" s="4"/>
      <c r="C251" s="187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33" x14ac:dyDescent="0.2">
      <c r="C252" s="189"/>
      <c r="D252" s="10"/>
      <c r="AG252" t="s">
        <v>432</v>
      </c>
    </row>
    <row r="253" spans="1:33" x14ac:dyDescent="0.2">
      <c r="D253" s="10"/>
    </row>
    <row r="254" spans="1:33" x14ac:dyDescent="0.2">
      <c r="D254" s="10"/>
    </row>
    <row r="255" spans="1:33" x14ac:dyDescent="0.2">
      <c r="D255" s="10"/>
    </row>
    <row r="256" spans="1:33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8">
    <mergeCell ref="A246:G250"/>
    <mergeCell ref="C16:G16"/>
    <mergeCell ref="C47:G47"/>
    <mergeCell ref="C60:G60"/>
    <mergeCell ref="C71:G71"/>
    <mergeCell ref="A1:G1"/>
    <mergeCell ref="C2:G2"/>
    <mergeCell ref="C3:G3"/>
    <mergeCell ref="C4:G4"/>
    <mergeCell ref="A245:C245"/>
    <mergeCell ref="C142:G142"/>
    <mergeCell ref="C199:G199"/>
    <mergeCell ref="C73:G73"/>
    <mergeCell ref="C84:G84"/>
    <mergeCell ref="C85:G85"/>
    <mergeCell ref="C89:G89"/>
    <mergeCell ref="C93:G93"/>
    <mergeCell ref="C98:G98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2023014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2023014 Pol'!Názvy_tisku</vt:lpstr>
      <vt:lpstr>oadresa</vt:lpstr>
      <vt:lpstr>Stavba!Objednatel</vt:lpstr>
      <vt:lpstr>Stavba!Objekt</vt:lpstr>
      <vt:lpstr>'01 2023014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Barbora Marešová</cp:lastModifiedBy>
  <cp:lastPrinted>2019-03-19T12:27:02Z</cp:lastPrinted>
  <dcterms:created xsi:type="dcterms:W3CDTF">2009-04-08T07:15:50Z</dcterms:created>
  <dcterms:modified xsi:type="dcterms:W3CDTF">2023-08-21T09:42:14Z</dcterms:modified>
</cp:coreProperties>
</file>