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Česká Kamenice\2022\Skalka\"/>
    </mc:Choice>
  </mc:AlternateContent>
  <xr:revisionPtr revIDLastSave="0" documentId="8_{65A58B81-537F-4088-9EF0-B4D2AFE93C7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2022068 Pol" sheetId="12" r:id="rId4"/>
    <sheet name="SO 101 2022068 Pol" sheetId="13" r:id="rId5"/>
    <sheet name="SO 301 2022068 Pol" sheetId="14" r:id="rId6"/>
    <sheet name="SO 302 2022068 Pol" sheetId="15" r:id="rId7"/>
    <sheet name="SO 303 2022068 Pol" sheetId="16" r:id="rId8"/>
    <sheet name="SO 401 2022068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2022068 Pol'!$1:$7</definedName>
    <definedName name="_xlnm.Print_Titles" localSheetId="4">'SO 101 2022068 Pol'!$1:$7</definedName>
    <definedName name="_xlnm.Print_Titles" localSheetId="5">'SO 301 2022068 Pol'!$1:$7</definedName>
    <definedName name="_xlnm.Print_Titles" localSheetId="6">'SO 302 2022068 Pol'!$1:$7</definedName>
    <definedName name="_xlnm.Print_Titles" localSheetId="7">'SO 303 2022068 Pol'!$1:$7</definedName>
    <definedName name="_xlnm.Print_Titles" localSheetId="8">'SO 401 2022068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2022068 Pol'!$A$1:$Y$47</definedName>
    <definedName name="_xlnm.Print_Area" localSheetId="4">'SO 101 2022068 Pol'!$A$1:$Y$303</definedName>
    <definedName name="_xlnm.Print_Area" localSheetId="5">'SO 301 2022068 Pol'!$A$1:$Y$477</definedName>
    <definedName name="_xlnm.Print_Area" localSheetId="6">'SO 302 2022068 Pol'!$A$1:$Y$376</definedName>
    <definedName name="_xlnm.Print_Area" localSheetId="7">'SO 303 2022068 Pol'!$A$1:$Y$489</definedName>
    <definedName name="_xlnm.Print_Area" localSheetId="8">'SO 401 2022068 Pol'!$A$1:$Y$131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0" i="1"/>
  <c r="F50" i="1"/>
  <c r="G48" i="1"/>
  <c r="F48" i="1"/>
  <c r="G46" i="1"/>
  <c r="F46" i="1"/>
  <c r="G44" i="1"/>
  <c r="F44" i="1"/>
  <c r="G42" i="1"/>
  <c r="F42" i="1"/>
  <c r="G40" i="1"/>
  <c r="F40" i="1"/>
  <c r="G39" i="1"/>
  <c r="F39" i="1"/>
  <c r="G121" i="17"/>
  <c r="BA90" i="17"/>
  <c r="BA40" i="17"/>
  <c r="BA19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0" i="17"/>
  <c r="G11" i="17"/>
  <c r="I11" i="17"/>
  <c r="I10" i="17" s="1"/>
  <c r="K11" i="17"/>
  <c r="M11" i="17"/>
  <c r="M10" i="17" s="1"/>
  <c r="O11" i="17"/>
  <c r="O10" i="17" s="1"/>
  <c r="Q11" i="17"/>
  <c r="Q10" i="17" s="1"/>
  <c r="V11" i="17"/>
  <c r="G12" i="17"/>
  <c r="M12" i="17" s="1"/>
  <c r="I12" i="17"/>
  <c r="K12" i="17"/>
  <c r="K10" i="17" s="1"/>
  <c r="O12" i="17"/>
  <c r="Q12" i="17"/>
  <c r="V12" i="17"/>
  <c r="G13" i="17"/>
  <c r="I13" i="17"/>
  <c r="K13" i="17"/>
  <c r="M13" i="17"/>
  <c r="O13" i="17"/>
  <c r="Q13" i="17"/>
  <c r="V13" i="17"/>
  <c r="G34" i="17"/>
  <c r="M34" i="17" s="1"/>
  <c r="I34" i="17"/>
  <c r="K34" i="17"/>
  <c r="O34" i="17"/>
  <c r="Q34" i="17"/>
  <c r="V34" i="17"/>
  <c r="V10" i="17" s="1"/>
  <c r="G56" i="17"/>
  <c r="G55" i="17" s="1"/>
  <c r="I56" i="17"/>
  <c r="I55" i="17" s="1"/>
  <c r="K56" i="17"/>
  <c r="K55" i="17" s="1"/>
  <c r="O56" i="17"/>
  <c r="O55" i="17" s="1"/>
  <c r="Q56" i="17"/>
  <c r="V56" i="17"/>
  <c r="V55" i="17" s="1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Q55" i="17" s="1"/>
  <c r="V64" i="17"/>
  <c r="G66" i="17"/>
  <c r="M66" i="17" s="1"/>
  <c r="I66" i="17"/>
  <c r="K66" i="17"/>
  <c r="O66" i="17"/>
  <c r="Q66" i="17"/>
  <c r="V66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4" i="17"/>
  <c r="M74" i="17" s="1"/>
  <c r="I74" i="17"/>
  <c r="K74" i="17"/>
  <c r="O74" i="17"/>
  <c r="Q74" i="17"/>
  <c r="V74" i="17"/>
  <c r="G78" i="17"/>
  <c r="I78" i="17"/>
  <c r="K78" i="17"/>
  <c r="M78" i="17"/>
  <c r="O78" i="17"/>
  <c r="Q78" i="17"/>
  <c r="V78" i="17"/>
  <c r="G81" i="17"/>
  <c r="M81" i="17" s="1"/>
  <c r="I81" i="17"/>
  <c r="I80" i="17" s="1"/>
  <c r="K81" i="17"/>
  <c r="O81" i="17"/>
  <c r="Q81" i="17"/>
  <c r="Q80" i="17" s="1"/>
  <c r="V81" i="17"/>
  <c r="G82" i="17"/>
  <c r="G80" i="17" s="1"/>
  <c r="I82" i="17"/>
  <c r="K82" i="17"/>
  <c r="K80" i="17" s="1"/>
  <c r="O82" i="17"/>
  <c r="Q82" i="17"/>
  <c r="V82" i="17"/>
  <c r="V80" i="17" s="1"/>
  <c r="G83" i="17"/>
  <c r="I83" i="17"/>
  <c r="K83" i="17"/>
  <c r="M83" i="17"/>
  <c r="O83" i="17"/>
  <c r="Q83" i="17"/>
  <c r="V83" i="17"/>
  <c r="G84" i="17"/>
  <c r="AF121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O80" i="17" s="1"/>
  <c r="Q91" i="17"/>
  <c r="V91" i="17"/>
  <c r="G93" i="17"/>
  <c r="M93" i="17" s="1"/>
  <c r="I93" i="17"/>
  <c r="K93" i="17"/>
  <c r="O93" i="17"/>
  <c r="Q93" i="17"/>
  <c r="V93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M97" i="17" s="1"/>
  <c r="I97" i="17"/>
  <c r="K97" i="17"/>
  <c r="O97" i="17"/>
  <c r="Q97" i="17"/>
  <c r="V97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I112" i="17"/>
  <c r="K112" i="17"/>
  <c r="M112" i="17"/>
  <c r="O112" i="17"/>
  <c r="Q112" i="17"/>
  <c r="V112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AE121" i="17"/>
  <c r="G479" i="16"/>
  <c r="BA386" i="16"/>
  <c r="BA385" i="16"/>
  <c r="BA383" i="16"/>
  <c r="BA376" i="16"/>
  <c r="BA375" i="16"/>
  <c r="BA373" i="16"/>
  <c r="BA367" i="16"/>
  <c r="BA355" i="16"/>
  <c r="BA344" i="16"/>
  <c r="BA333" i="16"/>
  <c r="BA287" i="16"/>
  <c r="BA279" i="16"/>
  <c r="BA274" i="16"/>
  <c r="BA266" i="16"/>
  <c r="BA213" i="16"/>
  <c r="BA210" i="16"/>
  <c r="BA177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2" i="16"/>
  <c r="I12" i="16"/>
  <c r="K12" i="16"/>
  <c r="M12" i="16"/>
  <c r="O12" i="16"/>
  <c r="Q12" i="16"/>
  <c r="V12" i="16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18" i="16"/>
  <c r="M18" i="16" s="1"/>
  <c r="I18" i="16"/>
  <c r="K18" i="16"/>
  <c r="O18" i="16"/>
  <c r="Q18" i="16"/>
  <c r="V18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5" i="16"/>
  <c r="I35" i="16"/>
  <c r="K35" i="16"/>
  <c r="M35" i="16"/>
  <c r="O35" i="16"/>
  <c r="Q35" i="16"/>
  <c r="V35" i="16"/>
  <c r="G41" i="16"/>
  <c r="M41" i="16" s="1"/>
  <c r="I41" i="16"/>
  <c r="K41" i="16"/>
  <c r="O41" i="16"/>
  <c r="Q41" i="16"/>
  <c r="V41" i="16"/>
  <c r="G45" i="16"/>
  <c r="M45" i="16" s="1"/>
  <c r="I45" i="16"/>
  <c r="K45" i="16"/>
  <c r="O45" i="16"/>
  <c r="Q45" i="16"/>
  <c r="V45" i="16"/>
  <c r="G49" i="16"/>
  <c r="M49" i="16" s="1"/>
  <c r="I49" i="16"/>
  <c r="K49" i="16"/>
  <c r="O49" i="16"/>
  <c r="Q49" i="16"/>
  <c r="V49" i="16"/>
  <c r="G53" i="16"/>
  <c r="I53" i="16"/>
  <c r="K53" i="16"/>
  <c r="M53" i="16"/>
  <c r="O53" i="16"/>
  <c r="Q53" i="16"/>
  <c r="V53" i="16"/>
  <c r="G57" i="16"/>
  <c r="M57" i="16" s="1"/>
  <c r="I57" i="16"/>
  <c r="K57" i="16"/>
  <c r="O57" i="16"/>
  <c r="Q57" i="16"/>
  <c r="V57" i="16"/>
  <c r="G63" i="16"/>
  <c r="I63" i="16"/>
  <c r="K63" i="16"/>
  <c r="M63" i="16"/>
  <c r="O63" i="16"/>
  <c r="Q63" i="16"/>
  <c r="V63" i="16"/>
  <c r="G69" i="16"/>
  <c r="I69" i="16"/>
  <c r="K69" i="16"/>
  <c r="M69" i="16"/>
  <c r="O69" i="16"/>
  <c r="Q69" i="16"/>
  <c r="V69" i="16"/>
  <c r="G75" i="16"/>
  <c r="I75" i="16"/>
  <c r="K75" i="16"/>
  <c r="M75" i="16"/>
  <c r="O75" i="16"/>
  <c r="Q75" i="16"/>
  <c r="V75" i="16"/>
  <c r="G81" i="16"/>
  <c r="M81" i="16" s="1"/>
  <c r="I81" i="16"/>
  <c r="K81" i="16"/>
  <c r="O81" i="16"/>
  <c r="Q81" i="16"/>
  <c r="V81" i="16"/>
  <c r="G85" i="16"/>
  <c r="M85" i="16" s="1"/>
  <c r="I85" i="16"/>
  <c r="K85" i="16"/>
  <c r="O85" i="16"/>
  <c r="Q85" i="16"/>
  <c r="V85" i="16"/>
  <c r="G89" i="16"/>
  <c r="M89" i="16" s="1"/>
  <c r="I89" i="16"/>
  <c r="K89" i="16"/>
  <c r="O89" i="16"/>
  <c r="Q89" i="16"/>
  <c r="V89" i="16"/>
  <c r="G93" i="16"/>
  <c r="I93" i="16"/>
  <c r="K93" i="16"/>
  <c r="M93" i="16"/>
  <c r="O93" i="16"/>
  <c r="Q93" i="16"/>
  <c r="V93" i="16"/>
  <c r="G97" i="16"/>
  <c r="M97" i="16" s="1"/>
  <c r="I97" i="16"/>
  <c r="K97" i="16"/>
  <c r="O97" i="16"/>
  <c r="Q97" i="16"/>
  <c r="V97" i="16"/>
  <c r="G111" i="16"/>
  <c r="M111" i="16" s="1"/>
  <c r="I111" i="16"/>
  <c r="K111" i="16"/>
  <c r="O111" i="16"/>
  <c r="Q111" i="16"/>
  <c r="V111" i="16"/>
  <c r="G125" i="16"/>
  <c r="I125" i="16"/>
  <c r="K125" i="16"/>
  <c r="M125" i="16"/>
  <c r="O125" i="16"/>
  <c r="Q125" i="16"/>
  <c r="V125" i="16"/>
  <c r="G138" i="16"/>
  <c r="I138" i="16"/>
  <c r="K138" i="16"/>
  <c r="M138" i="16"/>
  <c r="O138" i="16"/>
  <c r="Q138" i="16"/>
  <c r="V138" i="16"/>
  <c r="G151" i="16"/>
  <c r="M151" i="16" s="1"/>
  <c r="I151" i="16"/>
  <c r="K151" i="16"/>
  <c r="O151" i="16"/>
  <c r="Q151" i="16"/>
  <c r="V151" i="16"/>
  <c r="G155" i="16"/>
  <c r="I155" i="16"/>
  <c r="K155" i="16"/>
  <c r="M155" i="16"/>
  <c r="O155" i="16"/>
  <c r="Q155" i="16"/>
  <c r="V155" i="16"/>
  <c r="G160" i="16"/>
  <c r="M160" i="16" s="1"/>
  <c r="I160" i="16"/>
  <c r="K160" i="16"/>
  <c r="O160" i="16"/>
  <c r="Q160" i="16"/>
  <c r="V160" i="16"/>
  <c r="G165" i="16"/>
  <c r="I165" i="16"/>
  <c r="K165" i="16"/>
  <c r="M165" i="16"/>
  <c r="O165" i="16"/>
  <c r="Q165" i="16"/>
  <c r="V165" i="16"/>
  <c r="G171" i="16"/>
  <c r="M171" i="16" s="1"/>
  <c r="I171" i="16"/>
  <c r="K171" i="16"/>
  <c r="O171" i="16"/>
  <c r="Q171" i="16"/>
  <c r="V171" i="16"/>
  <c r="G176" i="16"/>
  <c r="I176" i="16"/>
  <c r="K176" i="16"/>
  <c r="M176" i="16"/>
  <c r="O176" i="16"/>
  <c r="Q176" i="16"/>
  <c r="V176" i="16"/>
  <c r="G178" i="16"/>
  <c r="I178" i="16"/>
  <c r="K178" i="16"/>
  <c r="M178" i="16"/>
  <c r="O178" i="16"/>
  <c r="Q178" i="16"/>
  <c r="V178" i="16"/>
  <c r="G182" i="16"/>
  <c r="G181" i="16" s="1"/>
  <c r="I182" i="16"/>
  <c r="I181" i="16" s="1"/>
  <c r="K182" i="16"/>
  <c r="K181" i="16" s="1"/>
  <c r="O182" i="16"/>
  <c r="O181" i="16" s="1"/>
  <c r="Q182" i="16"/>
  <c r="Q181" i="16" s="1"/>
  <c r="V182" i="16"/>
  <c r="V181" i="16" s="1"/>
  <c r="G183" i="16"/>
  <c r="I183" i="16"/>
  <c r="K183" i="16"/>
  <c r="M183" i="16"/>
  <c r="O183" i="16"/>
  <c r="Q183" i="16"/>
  <c r="V183" i="16"/>
  <c r="G184" i="16"/>
  <c r="I184" i="16"/>
  <c r="K184" i="16"/>
  <c r="M184" i="16"/>
  <c r="O184" i="16"/>
  <c r="Q184" i="16"/>
  <c r="V184" i="16"/>
  <c r="G186" i="16"/>
  <c r="G185" i="16" s="1"/>
  <c r="I186" i="16"/>
  <c r="I185" i="16" s="1"/>
  <c r="K186" i="16"/>
  <c r="K185" i="16" s="1"/>
  <c r="O186" i="16"/>
  <c r="O185" i="16" s="1"/>
  <c r="Q186" i="16"/>
  <c r="Q185" i="16" s="1"/>
  <c r="V186" i="16"/>
  <c r="V185" i="16" s="1"/>
  <c r="G188" i="16"/>
  <c r="I188" i="16"/>
  <c r="K188" i="16"/>
  <c r="M188" i="16"/>
  <c r="O188" i="16"/>
  <c r="Q188" i="16"/>
  <c r="V188" i="16"/>
  <c r="G190" i="16"/>
  <c r="I190" i="16"/>
  <c r="K190" i="16"/>
  <c r="M190" i="16"/>
  <c r="O190" i="16"/>
  <c r="Q190" i="16"/>
  <c r="V190" i="16"/>
  <c r="G191" i="16"/>
  <c r="I191" i="16"/>
  <c r="K191" i="16"/>
  <c r="M191" i="16"/>
  <c r="O191" i="16"/>
  <c r="Q191" i="16"/>
  <c r="V191" i="16"/>
  <c r="G195" i="16"/>
  <c r="M195" i="16" s="1"/>
  <c r="I195" i="16"/>
  <c r="K195" i="16"/>
  <c r="O195" i="16"/>
  <c r="Q195" i="16"/>
  <c r="V195" i="16"/>
  <c r="G199" i="16"/>
  <c r="M199" i="16" s="1"/>
  <c r="I199" i="16"/>
  <c r="K199" i="16"/>
  <c r="O199" i="16"/>
  <c r="Q199" i="16"/>
  <c r="V199" i="16"/>
  <c r="G201" i="16"/>
  <c r="I201" i="16"/>
  <c r="K201" i="16"/>
  <c r="M201" i="16"/>
  <c r="O201" i="16"/>
  <c r="Q201" i="16"/>
  <c r="V201" i="16"/>
  <c r="G204" i="16"/>
  <c r="I204" i="16"/>
  <c r="K204" i="16"/>
  <c r="M204" i="16"/>
  <c r="O204" i="16"/>
  <c r="Q204" i="16"/>
  <c r="V204" i="16"/>
  <c r="G208" i="16"/>
  <c r="M208" i="16" s="1"/>
  <c r="I208" i="16"/>
  <c r="K208" i="16"/>
  <c r="O208" i="16"/>
  <c r="Q208" i="16"/>
  <c r="V208" i="16"/>
  <c r="G221" i="16"/>
  <c r="M221" i="16" s="1"/>
  <c r="I221" i="16"/>
  <c r="K221" i="16"/>
  <c r="O221" i="16"/>
  <c r="Q221" i="16"/>
  <c r="V221" i="16"/>
  <c r="G223" i="16"/>
  <c r="I223" i="16"/>
  <c r="K223" i="16"/>
  <c r="M223" i="16"/>
  <c r="O223" i="16"/>
  <c r="Q223" i="16"/>
  <c r="V223" i="16"/>
  <c r="G228" i="16"/>
  <c r="G227" i="16" s="1"/>
  <c r="I228" i="16"/>
  <c r="I227" i="16" s="1"/>
  <c r="K228" i="16"/>
  <c r="K227" i="16" s="1"/>
  <c r="O228" i="16"/>
  <c r="O227" i="16" s="1"/>
  <c r="Q228" i="16"/>
  <c r="Q227" i="16" s="1"/>
  <c r="V228" i="16"/>
  <c r="V227" i="16" s="1"/>
  <c r="G234" i="16"/>
  <c r="I234" i="16"/>
  <c r="K234" i="16"/>
  <c r="K233" i="16" s="1"/>
  <c r="M234" i="16"/>
  <c r="O234" i="16"/>
  <c r="O233" i="16" s="1"/>
  <c r="Q234" i="16"/>
  <c r="V234" i="16"/>
  <c r="V233" i="16" s="1"/>
  <c r="G237" i="16"/>
  <c r="G233" i="16" s="1"/>
  <c r="I237" i="16"/>
  <c r="K237" i="16"/>
  <c r="M237" i="16"/>
  <c r="O237" i="16"/>
  <c r="Q237" i="16"/>
  <c r="V237" i="16"/>
  <c r="G240" i="16"/>
  <c r="M240" i="16" s="1"/>
  <c r="I240" i="16"/>
  <c r="K240" i="16"/>
  <c r="O240" i="16"/>
  <c r="Q240" i="16"/>
  <c r="V240" i="16"/>
  <c r="G244" i="16"/>
  <c r="I244" i="16"/>
  <c r="I233" i="16" s="1"/>
  <c r="K244" i="16"/>
  <c r="M244" i="16"/>
  <c r="O244" i="16"/>
  <c r="Q244" i="16"/>
  <c r="Q233" i="16" s="1"/>
  <c r="V244" i="16"/>
  <c r="G248" i="16"/>
  <c r="G247" i="16" s="1"/>
  <c r="I248" i="16"/>
  <c r="I247" i="16" s="1"/>
  <c r="K248" i="16"/>
  <c r="M248" i="16"/>
  <c r="O248" i="16"/>
  <c r="O247" i="16" s="1"/>
  <c r="Q248" i="16"/>
  <c r="V248" i="16"/>
  <c r="G250" i="16"/>
  <c r="M250" i="16" s="1"/>
  <c r="I250" i="16"/>
  <c r="K250" i="16"/>
  <c r="O250" i="16"/>
  <c r="Q250" i="16"/>
  <c r="Q247" i="16" s="1"/>
  <c r="V250" i="16"/>
  <c r="G252" i="16"/>
  <c r="M252" i="16" s="1"/>
  <c r="I252" i="16"/>
  <c r="K252" i="16"/>
  <c r="O252" i="16"/>
  <c r="Q252" i="16"/>
  <c r="V252" i="16"/>
  <c r="G255" i="16"/>
  <c r="I255" i="16"/>
  <c r="K255" i="16"/>
  <c r="K247" i="16" s="1"/>
  <c r="M255" i="16"/>
  <c r="O255" i="16"/>
  <c r="Q255" i="16"/>
  <c r="V255" i="16"/>
  <c r="V247" i="16" s="1"/>
  <c r="G257" i="16"/>
  <c r="I257" i="16"/>
  <c r="K257" i="16"/>
  <c r="M257" i="16"/>
  <c r="O257" i="16"/>
  <c r="Q257" i="16"/>
  <c r="V257" i="16"/>
  <c r="G258" i="16"/>
  <c r="M258" i="16" s="1"/>
  <c r="I258" i="16"/>
  <c r="K258" i="16"/>
  <c r="O258" i="16"/>
  <c r="Q258" i="16"/>
  <c r="V258" i="16"/>
  <c r="G260" i="16"/>
  <c r="M260" i="16" s="1"/>
  <c r="I260" i="16"/>
  <c r="K260" i="16"/>
  <c r="O260" i="16"/>
  <c r="Q260" i="16"/>
  <c r="V260" i="16"/>
  <c r="G262" i="16"/>
  <c r="I262" i="16"/>
  <c r="K262" i="16"/>
  <c r="M262" i="16"/>
  <c r="O262" i="16"/>
  <c r="Q262" i="16"/>
  <c r="V262" i="16"/>
  <c r="G265" i="16"/>
  <c r="I265" i="16"/>
  <c r="K265" i="16"/>
  <c r="M265" i="16"/>
  <c r="O265" i="16"/>
  <c r="Q265" i="16"/>
  <c r="V265" i="16"/>
  <c r="G278" i="16"/>
  <c r="M278" i="16" s="1"/>
  <c r="I278" i="16"/>
  <c r="K278" i="16"/>
  <c r="O278" i="16"/>
  <c r="Q278" i="16"/>
  <c r="V278" i="16"/>
  <c r="G291" i="16"/>
  <c r="M291" i="16" s="1"/>
  <c r="I291" i="16"/>
  <c r="K291" i="16"/>
  <c r="O291" i="16"/>
  <c r="Q291" i="16"/>
  <c r="V291" i="16"/>
  <c r="G292" i="16"/>
  <c r="I292" i="16"/>
  <c r="K292" i="16"/>
  <c r="M292" i="16"/>
  <c r="O292" i="16"/>
  <c r="Q292" i="16"/>
  <c r="V292" i="16"/>
  <c r="G293" i="16"/>
  <c r="I293" i="16"/>
  <c r="K293" i="16"/>
  <c r="M293" i="16"/>
  <c r="O293" i="16"/>
  <c r="Q293" i="16"/>
  <c r="V293" i="16"/>
  <c r="G304" i="16"/>
  <c r="M304" i="16" s="1"/>
  <c r="I304" i="16"/>
  <c r="K304" i="16"/>
  <c r="O304" i="16"/>
  <c r="Q304" i="16"/>
  <c r="V304" i="16"/>
  <c r="G309" i="16"/>
  <c r="M309" i="16" s="1"/>
  <c r="I309" i="16"/>
  <c r="K309" i="16"/>
  <c r="O309" i="16"/>
  <c r="Q309" i="16"/>
  <c r="V309" i="16"/>
  <c r="G316" i="16"/>
  <c r="I316" i="16"/>
  <c r="K316" i="16"/>
  <c r="M316" i="16"/>
  <c r="O316" i="16"/>
  <c r="Q316" i="16"/>
  <c r="V316" i="16"/>
  <c r="G320" i="16"/>
  <c r="I320" i="16"/>
  <c r="K320" i="16"/>
  <c r="M320" i="16"/>
  <c r="O320" i="16"/>
  <c r="Q320" i="16"/>
  <c r="V320" i="16"/>
  <c r="G322" i="16"/>
  <c r="M322" i="16" s="1"/>
  <c r="I322" i="16"/>
  <c r="K322" i="16"/>
  <c r="O322" i="16"/>
  <c r="Q322" i="16"/>
  <c r="V322" i="16"/>
  <c r="G326" i="16"/>
  <c r="M326" i="16" s="1"/>
  <c r="I326" i="16"/>
  <c r="K326" i="16"/>
  <c r="O326" i="16"/>
  <c r="Q326" i="16"/>
  <c r="V326" i="16"/>
  <c r="G327" i="16"/>
  <c r="I327" i="16"/>
  <c r="K327" i="16"/>
  <c r="M327" i="16"/>
  <c r="O327" i="16"/>
  <c r="Q327" i="16"/>
  <c r="V327" i="16"/>
  <c r="G331" i="16"/>
  <c r="I331" i="16"/>
  <c r="K331" i="16"/>
  <c r="M331" i="16"/>
  <c r="O331" i="16"/>
  <c r="Q331" i="16"/>
  <c r="V331" i="16"/>
  <c r="G332" i="16"/>
  <c r="M332" i="16" s="1"/>
  <c r="I332" i="16"/>
  <c r="K332" i="16"/>
  <c r="O332" i="16"/>
  <c r="Q332" i="16"/>
  <c r="V332" i="16"/>
  <c r="G343" i="16"/>
  <c r="M343" i="16" s="1"/>
  <c r="I343" i="16"/>
  <c r="K343" i="16"/>
  <c r="O343" i="16"/>
  <c r="Q343" i="16"/>
  <c r="V343" i="16"/>
  <c r="G354" i="16"/>
  <c r="I354" i="16"/>
  <c r="K354" i="16"/>
  <c r="M354" i="16"/>
  <c r="O354" i="16"/>
  <c r="Q354" i="16"/>
  <c r="V354" i="16"/>
  <c r="G365" i="16"/>
  <c r="I365" i="16"/>
  <c r="K365" i="16"/>
  <c r="M365" i="16"/>
  <c r="O365" i="16"/>
  <c r="Q365" i="16"/>
  <c r="V365" i="16"/>
  <c r="G371" i="16"/>
  <c r="M371" i="16" s="1"/>
  <c r="I371" i="16"/>
  <c r="K371" i="16"/>
  <c r="O371" i="16"/>
  <c r="Q371" i="16"/>
  <c r="V371" i="16"/>
  <c r="G381" i="16"/>
  <c r="M381" i="16" s="1"/>
  <c r="I381" i="16"/>
  <c r="K381" i="16"/>
  <c r="O381" i="16"/>
  <c r="Q381" i="16"/>
  <c r="V381" i="16"/>
  <c r="G391" i="16"/>
  <c r="I391" i="16"/>
  <c r="K391" i="16"/>
  <c r="M391" i="16"/>
  <c r="O391" i="16"/>
  <c r="Q391" i="16"/>
  <c r="V391" i="16"/>
  <c r="G393" i="16"/>
  <c r="I393" i="16"/>
  <c r="K393" i="16"/>
  <c r="M393" i="16"/>
  <c r="O393" i="16"/>
  <c r="Q393" i="16"/>
  <c r="V393" i="16"/>
  <c r="G394" i="16"/>
  <c r="M394" i="16" s="1"/>
  <c r="I394" i="16"/>
  <c r="K394" i="16"/>
  <c r="O394" i="16"/>
  <c r="Q394" i="16"/>
  <c r="V394" i="16"/>
  <c r="G396" i="16"/>
  <c r="M396" i="16" s="1"/>
  <c r="I396" i="16"/>
  <c r="K396" i="16"/>
  <c r="O396" i="16"/>
  <c r="Q396" i="16"/>
  <c r="V396" i="16"/>
  <c r="G399" i="16"/>
  <c r="I399" i="16"/>
  <c r="K399" i="16"/>
  <c r="M399" i="16"/>
  <c r="O399" i="16"/>
  <c r="Q399" i="16"/>
  <c r="V399" i="16"/>
  <c r="G400" i="16"/>
  <c r="I400" i="16"/>
  <c r="K400" i="16"/>
  <c r="M400" i="16"/>
  <c r="O400" i="16"/>
  <c r="Q400" i="16"/>
  <c r="V400" i="16"/>
  <c r="G401" i="16"/>
  <c r="M401" i="16" s="1"/>
  <c r="I401" i="16"/>
  <c r="K401" i="16"/>
  <c r="O401" i="16"/>
  <c r="Q401" i="16"/>
  <c r="V401" i="16"/>
  <c r="G405" i="16"/>
  <c r="M405" i="16" s="1"/>
  <c r="I405" i="16"/>
  <c r="K405" i="16"/>
  <c r="O405" i="16"/>
  <c r="Q405" i="16"/>
  <c r="V405" i="16"/>
  <c r="G406" i="16"/>
  <c r="I406" i="16"/>
  <c r="K406" i="16"/>
  <c r="M406" i="16"/>
  <c r="O406" i="16"/>
  <c r="Q406" i="16"/>
  <c r="V406" i="16"/>
  <c r="G409" i="16"/>
  <c r="I409" i="16"/>
  <c r="K409" i="16"/>
  <c r="M409" i="16"/>
  <c r="O409" i="16"/>
  <c r="Q409" i="16"/>
  <c r="V409" i="16"/>
  <c r="G412" i="16"/>
  <c r="M412" i="16" s="1"/>
  <c r="I412" i="16"/>
  <c r="K412" i="16"/>
  <c r="O412" i="16"/>
  <c r="Q412" i="16"/>
  <c r="V412" i="16"/>
  <c r="G417" i="16"/>
  <c r="M417" i="16" s="1"/>
  <c r="I417" i="16"/>
  <c r="K417" i="16"/>
  <c r="O417" i="16"/>
  <c r="Q417" i="16"/>
  <c r="V417" i="16"/>
  <c r="G420" i="16"/>
  <c r="I420" i="16"/>
  <c r="K420" i="16"/>
  <c r="M420" i="16"/>
  <c r="O420" i="16"/>
  <c r="Q420" i="16"/>
  <c r="V420" i="16"/>
  <c r="G423" i="16"/>
  <c r="I423" i="16"/>
  <c r="K423" i="16"/>
  <c r="M423" i="16"/>
  <c r="O423" i="16"/>
  <c r="Q423" i="16"/>
  <c r="V423" i="16"/>
  <c r="G427" i="16"/>
  <c r="M427" i="16" s="1"/>
  <c r="I427" i="16"/>
  <c r="K427" i="16"/>
  <c r="O427" i="16"/>
  <c r="Q427" i="16"/>
  <c r="V427" i="16"/>
  <c r="G432" i="16"/>
  <c r="M432" i="16" s="1"/>
  <c r="I432" i="16"/>
  <c r="K432" i="16"/>
  <c r="O432" i="16"/>
  <c r="Q432" i="16"/>
  <c r="V432" i="16"/>
  <c r="G436" i="16"/>
  <c r="I436" i="16"/>
  <c r="K436" i="16"/>
  <c r="M436" i="16"/>
  <c r="O436" i="16"/>
  <c r="Q436" i="16"/>
  <c r="V436" i="16"/>
  <c r="G439" i="16"/>
  <c r="I439" i="16"/>
  <c r="K439" i="16"/>
  <c r="M439" i="16"/>
  <c r="O439" i="16"/>
  <c r="Q439" i="16"/>
  <c r="V439" i="16"/>
  <c r="G441" i="16"/>
  <c r="M441" i="16" s="1"/>
  <c r="I441" i="16"/>
  <c r="K441" i="16"/>
  <c r="O441" i="16"/>
  <c r="Q441" i="16"/>
  <c r="V441" i="16"/>
  <c r="G444" i="16"/>
  <c r="I444" i="16"/>
  <c r="K444" i="16"/>
  <c r="M444" i="16"/>
  <c r="O444" i="16"/>
  <c r="Q444" i="16"/>
  <c r="V444" i="16"/>
  <c r="G446" i="16"/>
  <c r="I446" i="16"/>
  <c r="K446" i="16"/>
  <c r="M446" i="16"/>
  <c r="O446" i="16"/>
  <c r="Q446" i="16"/>
  <c r="V446" i="16"/>
  <c r="G450" i="16"/>
  <c r="I450" i="16"/>
  <c r="K450" i="16"/>
  <c r="M450" i="16"/>
  <c r="O450" i="16"/>
  <c r="Q450" i="16"/>
  <c r="V450" i="16"/>
  <c r="G454" i="16"/>
  <c r="M454" i="16" s="1"/>
  <c r="I454" i="16"/>
  <c r="K454" i="16"/>
  <c r="O454" i="16"/>
  <c r="Q454" i="16"/>
  <c r="V454" i="16"/>
  <c r="G459" i="16"/>
  <c r="I459" i="16"/>
  <c r="Q459" i="16"/>
  <c r="G460" i="16"/>
  <c r="I460" i="16"/>
  <c r="K460" i="16"/>
  <c r="K459" i="16" s="1"/>
  <c r="M460" i="16"/>
  <c r="M459" i="16" s="1"/>
  <c r="O460" i="16"/>
  <c r="O459" i="16" s="1"/>
  <c r="Q460" i="16"/>
  <c r="V460" i="16"/>
  <c r="V459" i="16" s="1"/>
  <c r="K464" i="16"/>
  <c r="G465" i="16"/>
  <c r="G464" i="16" s="1"/>
  <c r="I465" i="16"/>
  <c r="I464" i="16" s="1"/>
  <c r="K465" i="16"/>
  <c r="O465" i="16"/>
  <c r="O464" i="16" s="1"/>
  <c r="Q465" i="16"/>
  <c r="Q464" i="16" s="1"/>
  <c r="V465" i="16"/>
  <c r="V464" i="16" s="1"/>
  <c r="G467" i="16"/>
  <c r="I467" i="16"/>
  <c r="K467" i="16"/>
  <c r="M467" i="16"/>
  <c r="O467" i="16"/>
  <c r="Q467" i="16"/>
  <c r="V467" i="16"/>
  <c r="K470" i="16"/>
  <c r="Q470" i="16"/>
  <c r="V470" i="16"/>
  <c r="G471" i="16"/>
  <c r="G470" i="16" s="1"/>
  <c r="I471" i="16"/>
  <c r="I470" i="16" s="1"/>
  <c r="K471" i="16"/>
  <c r="M471" i="16"/>
  <c r="M470" i="16" s="1"/>
  <c r="O471" i="16"/>
  <c r="O470" i="16" s="1"/>
  <c r="Q471" i="16"/>
  <c r="V471" i="16"/>
  <c r="G473" i="16"/>
  <c r="O473" i="16"/>
  <c r="G474" i="16"/>
  <c r="M474" i="16" s="1"/>
  <c r="M473" i="16" s="1"/>
  <c r="I474" i="16"/>
  <c r="I473" i="16" s="1"/>
  <c r="K474" i="16"/>
  <c r="K473" i="16" s="1"/>
  <c r="O474" i="16"/>
  <c r="Q474" i="16"/>
  <c r="Q473" i="16" s="1"/>
  <c r="V474" i="16"/>
  <c r="V473" i="16" s="1"/>
  <c r="G475" i="16"/>
  <c r="I475" i="16"/>
  <c r="K475" i="16"/>
  <c r="M475" i="16"/>
  <c r="O475" i="16"/>
  <c r="Q475" i="16"/>
  <c r="V475" i="16"/>
  <c r="G476" i="16"/>
  <c r="I476" i="16"/>
  <c r="K476" i="16"/>
  <c r="M476" i="16"/>
  <c r="O476" i="16"/>
  <c r="Q476" i="16"/>
  <c r="V476" i="16"/>
  <c r="AE479" i="16"/>
  <c r="AF479" i="16"/>
  <c r="G366" i="15"/>
  <c r="BA305" i="15"/>
  <c r="BA304" i="15"/>
  <c r="BA302" i="15"/>
  <c r="BA267" i="15"/>
  <c r="BA259" i="15"/>
  <c r="BA254" i="15"/>
  <c r="BA246" i="15"/>
  <c r="BA190" i="15"/>
  <c r="G9" i="15"/>
  <c r="M9" i="15" s="1"/>
  <c r="I9" i="15"/>
  <c r="I8" i="15" s="1"/>
  <c r="K9" i="15"/>
  <c r="K8" i="15" s="1"/>
  <c r="O9" i="15"/>
  <c r="O8" i="15" s="1"/>
  <c r="Q9" i="15"/>
  <c r="V9" i="15"/>
  <c r="V8" i="15" s="1"/>
  <c r="G12" i="15"/>
  <c r="I12" i="15"/>
  <c r="K12" i="15"/>
  <c r="M12" i="15"/>
  <c r="O12" i="15"/>
  <c r="Q12" i="15"/>
  <c r="V12" i="15"/>
  <c r="G15" i="15"/>
  <c r="G8" i="15" s="1"/>
  <c r="I15" i="15"/>
  <c r="K15" i="15"/>
  <c r="O15" i="15"/>
  <c r="Q15" i="15"/>
  <c r="V15" i="15"/>
  <c r="G17" i="15"/>
  <c r="M17" i="15" s="1"/>
  <c r="I17" i="15"/>
  <c r="K17" i="15"/>
  <c r="O17" i="15"/>
  <c r="Q17" i="15"/>
  <c r="Q8" i="15" s="1"/>
  <c r="V17" i="15"/>
  <c r="G19" i="15"/>
  <c r="M19" i="15" s="1"/>
  <c r="I19" i="15"/>
  <c r="K19" i="15"/>
  <c r="O19" i="15"/>
  <c r="Q19" i="15"/>
  <c r="V19" i="15"/>
  <c r="G23" i="15"/>
  <c r="I23" i="15"/>
  <c r="K23" i="15"/>
  <c r="M23" i="15"/>
  <c r="O23" i="15"/>
  <c r="Q23" i="15"/>
  <c r="V23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4" i="15"/>
  <c r="M34" i="15" s="1"/>
  <c r="I34" i="15"/>
  <c r="K34" i="15"/>
  <c r="O34" i="15"/>
  <c r="Q34" i="15"/>
  <c r="V34" i="15"/>
  <c r="G43" i="15"/>
  <c r="I43" i="15"/>
  <c r="K43" i="15"/>
  <c r="M43" i="15"/>
  <c r="O43" i="15"/>
  <c r="Q43" i="15"/>
  <c r="V43" i="15"/>
  <c r="G52" i="15"/>
  <c r="M52" i="15" s="1"/>
  <c r="I52" i="15"/>
  <c r="K52" i="15"/>
  <c r="O52" i="15"/>
  <c r="Q52" i="15"/>
  <c r="V52" i="15"/>
  <c r="G61" i="15"/>
  <c r="M61" i="15" s="1"/>
  <c r="I61" i="15"/>
  <c r="K61" i="15"/>
  <c r="O61" i="15"/>
  <c r="Q61" i="15"/>
  <c r="V61" i="15"/>
  <c r="G70" i="15"/>
  <c r="M70" i="15" s="1"/>
  <c r="I70" i="15"/>
  <c r="K70" i="15"/>
  <c r="O70" i="15"/>
  <c r="Q70" i="15"/>
  <c r="V70" i="15"/>
  <c r="G92" i="15"/>
  <c r="I92" i="15"/>
  <c r="K92" i="15"/>
  <c r="M92" i="15"/>
  <c r="O92" i="15"/>
  <c r="Q92" i="15"/>
  <c r="V92" i="15"/>
  <c r="G105" i="15"/>
  <c r="M105" i="15" s="1"/>
  <c r="I105" i="15"/>
  <c r="K105" i="15"/>
  <c r="O105" i="15"/>
  <c r="Q105" i="15"/>
  <c r="V105" i="15"/>
  <c r="G127" i="15"/>
  <c r="M127" i="15" s="1"/>
  <c r="I127" i="15"/>
  <c r="K127" i="15"/>
  <c r="O127" i="15"/>
  <c r="Q127" i="15"/>
  <c r="V127" i="15"/>
  <c r="G140" i="15"/>
  <c r="I140" i="15"/>
  <c r="K140" i="15"/>
  <c r="M140" i="15"/>
  <c r="O140" i="15"/>
  <c r="Q140" i="15"/>
  <c r="V140" i="15"/>
  <c r="G150" i="15"/>
  <c r="I150" i="15"/>
  <c r="K150" i="15"/>
  <c r="M150" i="15"/>
  <c r="O150" i="15"/>
  <c r="Q150" i="15"/>
  <c r="V150" i="15"/>
  <c r="G160" i="15"/>
  <c r="M160" i="15" s="1"/>
  <c r="I160" i="15"/>
  <c r="K160" i="15"/>
  <c r="O160" i="15"/>
  <c r="Q160" i="15"/>
  <c r="V160" i="15"/>
  <c r="G164" i="15"/>
  <c r="M164" i="15" s="1"/>
  <c r="I164" i="15"/>
  <c r="K164" i="15"/>
  <c r="O164" i="15"/>
  <c r="Q164" i="15"/>
  <c r="V164" i="15"/>
  <c r="G169" i="15"/>
  <c r="M169" i="15" s="1"/>
  <c r="I169" i="15"/>
  <c r="K169" i="15"/>
  <c r="O169" i="15"/>
  <c r="Q169" i="15"/>
  <c r="V169" i="15"/>
  <c r="G177" i="15"/>
  <c r="I177" i="15"/>
  <c r="K177" i="15"/>
  <c r="M177" i="15"/>
  <c r="O177" i="15"/>
  <c r="Q177" i="15"/>
  <c r="V177" i="15"/>
  <c r="G186" i="15"/>
  <c r="M186" i="15" s="1"/>
  <c r="I186" i="15"/>
  <c r="K186" i="15"/>
  <c r="O186" i="15"/>
  <c r="Q186" i="15"/>
  <c r="V186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5" i="15"/>
  <c r="M195" i="15" s="1"/>
  <c r="M194" i="15" s="1"/>
  <c r="I195" i="15"/>
  <c r="I194" i="15" s="1"/>
  <c r="K195" i="15"/>
  <c r="O195" i="15"/>
  <c r="O194" i="15" s="1"/>
  <c r="Q195" i="15"/>
  <c r="Q194" i="15" s="1"/>
  <c r="V195" i="15"/>
  <c r="V194" i="15" s="1"/>
  <c r="G198" i="15"/>
  <c r="I198" i="15"/>
  <c r="K198" i="15"/>
  <c r="M198" i="15"/>
  <c r="O198" i="15"/>
  <c r="Q198" i="15"/>
  <c r="V198" i="15"/>
  <c r="G201" i="15"/>
  <c r="I201" i="15"/>
  <c r="K201" i="15"/>
  <c r="K194" i="15" s="1"/>
  <c r="M201" i="15"/>
  <c r="O201" i="15"/>
  <c r="Q201" i="15"/>
  <c r="V201" i="15"/>
  <c r="G203" i="15"/>
  <c r="I203" i="15"/>
  <c r="K203" i="15"/>
  <c r="M203" i="15"/>
  <c r="O203" i="15"/>
  <c r="Q203" i="15"/>
  <c r="V203" i="15"/>
  <c r="G205" i="15"/>
  <c r="O205" i="15"/>
  <c r="G206" i="15"/>
  <c r="M206" i="15" s="1"/>
  <c r="M205" i="15" s="1"/>
  <c r="I206" i="15"/>
  <c r="I205" i="15" s="1"/>
  <c r="K206" i="15"/>
  <c r="K205" i="15" s="1"/>
  <c r="O206" i="15"/>
  <c r="Q206" i="15"/>
  <c r="Q205" i="15" s="1"/>
  <c r="V206" i="15"/>
  <c r="V205" i="15" s="1"/>
  <c r="I214" i="15"/>
  <c r="K214" i="15"/>
  <c r="V214" i="15"/>
  <c r="G215" i="15"/>
  <c r="G214" i="15" s="1"/>
  <c r="I215" i="15"/>
  <c r="K215" i="15"/>
  <c r="M215" i="15"/>
  <c r="O215" i="15"/>
  <c r="O214" i="15" s="1"/>
  <c r="Q215" i="15"/>
  <c r="Q214" i="15" s="1"/>
  <c r="V215" i="15"/>
  <c r="G218" i="15"/>
  <c r="M218" i="15" s="1"/>
  <c r="I218" i="15"/>
  <c r="K218" i="15"/>
  <c r="O218" i="15"/>
  <c r="Q218" i="15"/>
  <c r="V218" i="15"/>
  <c r="G222" i="15"/>
  <c r="I222" i="15"/>
  <c r="K222" i="15"/>
  <c r="K221" i="15" s="1"/>
  <c r="M222" i="15"/>
  <c r="O222" i="15"/>
  <c r="Q222" i="15"/>
  <c r="V222" i="15"/>
  <c r="V221" i="15" s="1"/>
  <c r="G226" i="15"/>
  <c r="I226" i="15"/>
  <c r="K226" i="15"/>
  <c r="M226" i="15"/>
  <c r="O226" i="15"/>
  <c r="Q226" i="15"/>
  <c r="V226" i="15"/>
  <c r="G229" i="15"/>
  <c r="G221" i="15" s="1"/>
  <c r="I229" i="15"/>
  <c r="K229" i="15"/>
  <c r="O229" i="15"/>
  <c r="O221" i="15" s="1"/>
  <c r="Q229" i="15"/>
  <c r="V229" i="15"/>
  <c r="G233" i="15"/>
  <c r="M233" i="15" s="1"/>
  <c r="I233" i="15"/>
  <c r="I221" i="15" s="1"/>
  <c r="K233" i="15"/>
  <c r="O233" i="15"/>
  <c r="Q233" i="15"/>
  <c r="V233" i="15"/>
  <c r="G236" i="15"/>
  <c r="M236" i="15" s="1"/>
  <c r="I236" i="15"/>
  <c r="K236" i="15"/>
  <c r="O236" i="15"/>
  <c r="Q236" i="15"/>
  <c r="V236" i="15"/>
  <c r="G238" i="15"/>
  <c r="I238" i="15"/>
  <c r="K238" i="15"/>
  <c r="M238" i="15"/>
  <c r="O238" i="15"/>
  <c r="Q238" i="15"/>
  <c r="V238" i="15"/>
  <c r="G239" i="15"/>
  <c r="M239" i="15" s="1"/>
  <c r="I239" i="15"/>
  <c r="K239" i="15"/>
  <c r="O239" i="15"/>
  <c r="Q239" i="15"/>
  <c r="V239" i="15"/>
  <c r="G241" i="15"/>
  <c r="M241" i="15" s="1"/>
  <c r="I241" i="15"/>
  <c r="K241" i="15"/>
  <c r="O241" i="15"/>
  <c r="Q241" i="15"/>
  <c r="Q221" i="15" s="1"/>
  <c r="V241" i="15"/>
  <c r="G245" i="15"/>
  <c r="I245" i="15"/>
  <c r="K245" i="15"/>
  <c r="M245" i="15"/>
  <c r="O245" i="15"/>
  <c r="Q245" i="15"/>
  <c r="V245" i="15"/>
  <c r="G258" i="15"/>
  <c r="I258" i="15"/>
  <c r="K258" i="15"/>
  <c r="M258" i="15"/>
  <c r="O258" i="15"/>
  <c r="Q258" i="15"/>
  <c r="V258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7" i="15"/>
  <c r="M277" i="15" s="1"/>
  <c r="I277" i="15"/>
  <c r="K277" i="15"/>
  <c r="O277" i="15"/>
  <c r="Q277" i="15"/>
  <c r="V277" i="15"/>
  <c r="G279" i="15"/>
  <c r="I279" i="15"/>
  <c r="K279" i="15"/>
  <c r="M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8" i="15"/>
  <c r="I288" i="15"/>
  <c r="K288" i="15"/>
  <c r="M288" i="15"/>
  <c r="O288" i="15"/>
  <c r="Q288" i="15"/>
  <c r="V288" i="15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298" i="15"/>
  <c r="M298" i="15" s="1"/>
  <c r="I298" i="15"/>
  <c r="K298" i="15"/>
  <c r="O298" i="15"/>
  <c r="Q298" i="15"/>
  <c r="V298" i="15"/>
  <c r="G300" i="15"/>
  <c r="I300" i="15"/>
  <c r="K300" i="15"/>
  <c r="M300" i="15"/>
  <c r="O300" i="15"/>
  <c r="Q300" i="15"/>
  <c r="V300" i="15"/>
  <c r="G312" i="15"/>
  <c r="M312" i="15" s="1"/>
  <c r="I312" i="15"/>
  <c r="K312" i="15"/>
  <c r="O312" i="15"/>
  <c r="Q312" i="15"/>
  <c r="V312" i="15"/>
  <c r="G313" i="15"/>
  <c r="M313" i="15" s="1"/>
  <c r="I313" i="15"/>
  <c r="K313" i="15"/>
  <c r="O313" i="15"/>
  <c r="Q313" i="15"/>
  <c r="V313" i="15"/>
  <c r="G314" i="15"/>
  <c r="I314" i="15"/>
  <c r="K314" i="15"/>
  <c r="M314" i="15"/>
  <c r="O314" i="15"/>
  <c r="Q314" i="15"/>
  <c r="V314" i="15"/>
  <c r="G315" i="15"/>
  <c r="I315" i="15"/>
  <c r="K315" i="15"/>
  <c r="M315" i="15"/>
  <c r="O315" i="15"/>
  <c r="Q315" i="15"/>
  <c r="V315" i="15"/>
  <c r="G316" i="15"/>
  <c r="M316" i="15" s="1"/>
  <c r="I316" i="15"/>
  <c r="K316" i="15"/>
  <c r="O316" i="15"/>
  <c r="Q316" i="15"/>
  <c r="V316" i="15"/>
  <c r="G317" i="15"/>
  <c r="M317" i="15" s="1"/>
  <c r="I317" i="15"/>
  <c r="K317" i="15"/>
  <c r="O317" i="15"/>
  <c r="Q317" i="15"/>
  <c r="V317" i="15"/>
  <c r="G318" i="15"/>
  <c r="M318" i="15" s="1"/>
  <c r="I318" i="15"/>
  <c r="K318" i="15"/>
  <c r="O318" i="15"/>
  <c r="Q318" i="15"/>
  <c r="V318" i="15"/>
  <c r="G319" i="15"/>
  <c r="I319" i="15"/>
  <c r="K319" i="15"/>
  <c r="M319" i="15"/>
  <c r="O319" i="15"/>
  <c r="Q319" i="15"/>
  <c r="V319" i="15"/>
  <c r="G320" i="15"/>
  <c r="M320" i="15" s="1"/>
  <c r="I320" i="15"/>
  <c r="K320" i="15"/>
  <c r="O320" i="15"/>
  <c r="Q320" i="15"/>
  <c r="V320" i="15"/>
  <c r="G321" i="15"/>
  <c r="M321" i="15" s="1"/>
  <c r="I321" i="15"/>
  <c r="K321" i="15"/>
  <c r="O321" i="15"/>
  <c r="Q321" i="15"/>
  <c r="V321" i="15"/>
  <c r="G322" i="15"/>
  <c r="I322" i="15"/>
  <c r="K322" i="15"/>
  <c r="M322" i="15"/>
  <c r="O322" i="15"/>
  <c r="Q322" i="15"/>
  <c r="V322" i="15"/>
  <c r="G323" i="15"/>
  <c r="I323" i="15"/>
  <c r="K323" i="15"/>
  <c r="M323" i="15"/>
  <c r="O323" i="15"/>
  <c r="Q323" i="15"/>
  <c r="V323" i="15"/>
  <c r="G324" i="15"/>
  <c r="M324" i="15" s="1"/>
  <c r="I324" i="15"/>
  <c r="K324" i="15"/>
  <c r="O324" i="15"/>
  <c r="Q324" i="15"/>
  <c r="V324" i="15"/>
  <c r="G325" i="15"/>
  <c r="M325" i="15" s="1"/>
  <c r="I325" i="15"/>
  <c r="K325" i="15"/>
  <c r="O325" i="15"/>
  <c r="Q325" i="15"/>
  <c r="V325" i="15"/>
  <c r="G327" i="15"/>
  <c r="M327" i="15" s="1"/>
  <c r="I327" i="15"/>
  <c r="K327" i="15"/>
  <c r="O327" i="15"/>
  <c r="Q327" i="15"/>
  <c r="V327" i="15"/>
  <c r="G330" i="15"/>
  <c r="I330" i="15"/>
  <c r="K330" i="15"/>
  <c r="M330" i="15"/>
  <c r="O330" i="15"/>
  <c r="Q330" i="15"/>
  <c r="V330" i="15"/>
  <c r="G332" i="15"/>
  <c r="M332" i="15" s="1"/>
  <c r="I332" i="15"/>
  <c r="K332" i="15"/>
  <c r="O332" i="15"/>
  <c r="Q332" i="15"/>
  <c r="V332" i="15"/>
  <c r="G333" i="15"/>
  <c r="M333" i="15" s="1"/>
  <c r="I333" i="15"/>
  <c r="K333" i="15"/>
  <c r="O333" i="15"/>
  <c r="Q333" i="15"/>
  <c r="V333" i="15"/>
  <c r="G334" i="15"/>
  <c r="I334" i="15"/>
  <c r="K334" i="15"/>
  <c r="M334" i="15"/>
  <c r="O334" i="15"/>
  <c r="Q334" i="15"/>
  <c r="V334" i="15"/>
  <c r="G335" i="15"/>
  <c r="I335" i="15"/>
  <c r="K335" i="15"/>
  <c r="M335" i="15"/>
  <c r="O335" i="15"/>
  <c r="Q335" i="15"/>
  <c r="V335" i="15"/>
  <c r="G342" i="15"/>
  <c r="M342" i="15" s="1"/>
  <c r="I342" i="15"/>
  <c r="K342" i="15"/>
  <c r="O342" i="15"/>
  <c r="Q342" i="15"/>
  <c r="V342" i="15"/>
  <c r="G343" i="15"/>
  <c r="M343" i="15" s="1"/>
  <c r="I343" i="15"/>
  <c r="K343" i="15"/>
  <c r="O343" i="15"/>
  <c r="Q343" i="15"/>
  <c r="V343" i="15"/>
  <c r="G344" i="15"/>
  <c r="M344" i="15" s="1"/>
  <c r="I344" i="15"/>
  <c r="K344" i="15"/>
  <c r="O344" i="15"/>
  <c r="Q344" i="15"/>
  <c r="V344" i="15"/>
  <c r="K345" i="15"/>
  <c r="V345" i="15"/>
  <c r="G346" i="15"/>
  <c r="M346" i="15" s="1"/>
  <c r="M345" i="15" s="1"/>
  <c r="I346" i="15"/>
  <c r="I345" i="15" s="1"/>
  <c r="K346" i="15"/>
  <c r="O346" i="15"/>
  <c r="O345" i="15" s="1"/>
  <c r="Q346" i="15"/>
  <c r="Q345" i="15" s="1"/>
  <c r="V346" i="15"/>
  <c r="G349" i="15"/>
  <c r="I349" i="15"/>
  <c r="O349" i="15"/>
  <c r="Q349" i="15"/>
  <c r="G350" i="15"/>
  <c r="I350" i="15"/>
  <c r="K350" i="15"/>
  <c r="K349" i="15" s="1"/>
  <c r="M350" i="15"/>
  <c r="M349" i="15" s="1"/>
  <c r="O350" i="15"/>
  <c r="Q350" i="15"/>
  <c r="V350" i="15"/>
  <c r="V349" i="15" s="1"/>
  <c r="K352" i="15"/>
  <c r="V352" i="15"/>
  <c r="G353" i="15"/>
  <c r="G352" i="15" s="1"/>
  <c r="I353" i="15"/>
  <c r="I352" i="15" s="1"/>
  <c r="K353" i="15"/>
  <c r="O353" i="15"/>
  <c r="O352" i="15" s="1"/>
  <c r="Q353" i="15"/>
  <c r="Q352" i="15" s="1"/>
  <c r="V353" i="15"/>
  <c r="G357" i="15"/>
  <c r="I357" i="15"/>
  <c r="O357" i="15"/>
  <c r="Q357" i="15"/>
  <c r="G358" i="15"/>
  <c r="I358" i="15"/>
  <c r="K358" i="15"/>
  <c r="K357" i="15" s="1"/>
  <c r="M358" i="15"/>
  <c r="M357" i="15" s="1"/>
  <c r="O358" i="15"/>
  <c r="Q358" i="15"/>
  <c r="V358" i="15"/>
  <c r="V357" i="15" s="1"/>
  <c r="G361" i="15"/>
  <c r="M361" i="15" s="1"/>
  <c r="I361" i="15"/>
  <c r="I360" i="15" s="1"/>
  <c r="K361" i="15"/>
  <c r="O361" i="15"/>
  <c r="O360" i="15" s="1"/>
  <c r="Q361" i="15"/>
  <c r="Q360" i="15" s="1"/>
  <c r="V361" i="15"/>
  <c r="G362" i="15"/>
  <c r="M362" i="15" s="1"/>
  <c r="I362" i="15"/>
  <c r="K362" i="15"/>
  <c r="O362" i="15"/>
  <c r="Q362" i="15"/>
  <c r="V362" i="15"/>
  <c r="G363" i="15"/>
  <c r="I363" i="15"/>
  <c r="K363" i="15"/>
  <c r="K360" i="15" s="1"/>
  <c r="M363" i="15"/>
  <c r="O363" i="15"/>
  <c r="Q363" i="15"/>
  <c r="V363" i="15"/>
  <c r="V360" i="15" s="1"/>
  <c r="AE366" i="15"/>
  <c r="AF366" i="15"/>
  <c r="G467" i="14"/>
  <c r="BA420" i="14"/>
  <c r="BA406" i="14"/>
  <c r="BA392" i="14"/>
  <c r="BA388" i="14"/>
  <c r="BA263" i="14"/>
  <c r="BA262" i="14"/>
  <c r="BA261" i="14"/>
  <c r="BA260" i="14"/>
  <c r="BA250" i="14"/>
  <c r="BA249" i="14"/>
  <c r="BA248" i="14"/>
  <c r="BA247" i="14"/>
  <c r="BA127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5" i="14"/>
  <c r="M25" i="14" s="1"/>
  <c r="I25" i="14"/>
  <c r="K25" i="14"/>
  <c r="O25" i="14"/>
  <c r="Q25" i="14"/>
  <c r="V25" i="14"/>
  <c r="G29" i="14"/>
  <c r="M29" i="14" s="1"/>
  <c r="I29" i="14"/>
  <c r="K29" i="14"/>
  <c r="O29" i="14"/>
  <c r="Q29" i="14"/>
  <c r="V29" i="14"/>
  <c r="G33" i="14"/>
  <c r="M33" i="14" s="1"/>
  <c r="I33" i="14"/>
  <c r="K33" i="14"/>
  <c r="O33" i="14"/>
  <c r="Q33" i="14"/>
  <c r="V33" i="14"/>
  <c r="G39" i="14"/>
  <c r="I39" i="14"/>
  <c r="K39" i="14"/>
  <c r="M39" i="14"/>
  <c r="O39" i="14"/>
  <c r="Q39" i="14"/>
  <c r="V39" i="14"/>
  <c r="G45" i="14"/>
  <c r="I45" i="14"/>
  <c r="K45" i="14"/>
  <c r="M45" i="14"/>
  <c r="O45" i="14"/>
  <c r="Q45" i="14"/>
  <c r="V45" i="14"/>
  <c r="G51" i="14"/>
  <c r="M51" i="14" s="1"/>
  <c r="I51" i="14"/>
  <c r="K51" i="14"/>
  <c r="O51" i="14"/>
  <c r="Q51" i="14"/>
  <c r="V51" i="14"/>
  <c r="G57" i="14"/>
  <c r="M57" i="14" s="1"/>
  <c r="I57" i="14"/>
  <c r="K57" i="14"/>
  <c r="O57" i="14"/>
  <c r="Q57" i="14"/>
  <c r="V57" i="14"/>
  <c r="G62" i="14"/>
  <c r="M62" i="14" s="1"/>
  <c r="I62" i="14"/>
  <c r="K62" i="14"/>
  <c r="O62" i="14"/>
  <c r="Q62" i="14"/>
  <c r="V62" i="14"/>
  <c r="G67" i="14"/>
  <c r="M67" i="14" s="1"/>
  <c r="I67" i="14"/>
  <c r="K67" i="14"/>
  <c r="O67" i="14"/>
  <c r="Q67" i="14"/>
  <c r="V67" i="14"/>
  <c r="G79" i="14"/>
  <c r="M79" i="14" s="1"/>
  <c r="I79" i="14"/>
  <c r="K79" i="14"/>
  <c r="O79" i="14"/>
  <c r="Q79" i="14"/>
  <c r="V79" i="14"/>
  <c r="G91" i="14"/>
  <c r="M91" i="14" s="1"/>
  <c r="I91" i="14"/>
  <c r="K91" i="14"/>
  <c r="O91" i="14"/>
  <c r="Q91" i="14"/>
  <c r="V91" i="14"/>
  <c r="G95" i="14"/>
  <c r="I95" i="14"/>
  <c r="K95" i="14"/>
  <c r="M95" i="14"/>
  <c r="O95" i="14"/>
  <c r="Q95" i="14"/>
  <c r="V95" i="14"/>
  <c r="G107" i="14"/>
  <c r="I107" i="14"/>
  <c r="K107" i="14"/>
  <c r="M107" i="14"/>
  <c r="O107" i="14"/>
  <c r="Q107" i="14"/>
  <c r="V107" i="14"/>
  <c r="G113" i="14"/>
  <c r="I113" i="14"/>
  <c r="K113" i="14"/>
  <c r="M113" i="14"/>
  <c r="O113" i="14"/>
  <c r="Q113" i="14"/>
  <c r="V113" i="14"/>
  <c r="G120" i="14"/>
  <c r="I120" i="14"/>
  <c r="K120" i="14"/>
  <c r="M120" i="14"/>
  <c r="O120" i="14"/>
  <c r="Q120" i="14"/>
  <c r="V120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31" i="14"/>
  <c r="G132" i="14"/>
  <c r="I132" i="14"/>
  <c r="I131" i="14" s="1"/>
  <c r="K132" i="14"/>
  <c r="K131" i="14" s="1"/>
  <c r="M132" i="14"/>
  <c r="O132" i="14"/>
  <c r="O131" i="14" s="1"/>
  <c r="Q132" i="14"/>
  <c r="Q131" i="14" s="1"/>
  <c r="V132" i="14"/>
  <c r="V131" i="14" s="1"/>
  <c r="G134" i="14"/>
  <c r="M134" i="14" s="1"/>
  <c r="I134" i="14"/>
  <c r="K134" i="14"/>
  <c r="O134" i="14"/>
  <c r="Q134" i="14"/>
  <c r="V134" i="14"/>
  <c r="G136" i="14"/>
  <c r="I136" i="14"/>
  <c r="K136" i="14"/>
  <c r="M136" i="14"/>
  <c r="O136" i="14"/>
  <c r="Q136" i="14"/>
  <c r="V136" i="14"/>
  <c r="G139" i="14"/>
  <c r="M139" i="14" s="1"/>
  <c r="I139" i="14"/>
  <c r="K139" i="14"/>
  <c r="O139" i="14"/>
  <c r="Q139" i="14"/>
  <c r="V139" i="14"/>
  <c r="G141" i="14"/>
  <c r="Q141" i="14"/>
  <c r="G142" i="14"/>
  <c r="M142" i="14" s="1"/>
  <c r="M141" i="14" s="1"/>
  <c r="I142" i="14"/>
  <c r="I141" i="14" s="1"/>
  <c r="K142" i="14"/>
  <c r="K141" i="14" s="1"/>
  <c r="O142" i="14"/>
  <c r="O141" i="14" s="1"/>
  <c r="Q142" i="14"/>
  <c r="V142" i="14"/>
  <c r="V141" i="14" s="1"/>
  <c r="K148" i="14"/>
  <c r="G149" i="14"/>
  <c r="M149" i="14" s="1"/>
  <c r="M148" i="14" s="1"/>
  <c r="I149" i="14"/>
  <c r="I148" i="14" s="1"/>
  <c r="K149" i="14"/>
  <c r="O149" i="14"/>
  <c r="O148" i="14" s="1"/>
  <c r="Q149" i="14"/>
  <c r="Q148" i="14" s="1"/>
  <c r="V149" i="14"/>
  <c r="V148" i="14" s="1"/>
  <c r="G154" i="14"/>
  <c r="I154" i="14"/>
  <c r="K154" i="14"/>
  <c r="M154" i="14"/>
  <c r="O154" i="14"/>
  <c r="Q154" i="14"/>
  <c r="V154" i="14"/>
  <c r="G164" i="14"/>
  <c r="K164" i="14"/>
  <c r="Q164" i="14"/>
  <c r="G165" i="14"/>
  <c r="I165" i="14"/>
  <c r="I164" i="14" s="1"/>
  <c r="K165" i="14"/>
  <c r="M165" i="14"/>
  <c r="M164" i="14" s="1"/>
  <c r="O165" i="14"/>
  <c r="O164" i="14" s="1"/>
  <c r="Q165" i="14"/>
  <c r="V165" i="14"/>
  <c r="V164" i="14" s="1"/>
  <c r="G170" i="14"/>
  <c r="G169" i="14" s="1"/>
  <c r="I170" i="14"/>
  <c r="I169" i="14" s="1"/>
  <c r="K170" i="14"/>
  <c r="O170" i="14"/>
  <c r="Q170" i="14"/>
  <c r="Q169" i="14" s="1"/>
  <c r="V170" i="14"/>
  <c r="V169" i="14" s="1"/>
  <c r="G177" i="14"/>
  <c r="I177" i="14"/>
  <c r="K177" i="14"/>
  <c r="M177" i="14"/>
  <c r="O177" i="14"/>
  <c r="Q177" i="14"/>
  <c r="V177" i="14"/>
  <c r="G179" i="14"/>
  <c r="M179" i="14" s="1"/>
  <c r="I179" i="14"/>
  <c r="K179" i="14"/>
  <c r="K169" i="14" s="1"/>
  <c r="O179" i="14"/>
  <c r="Q179" i="14"/>
  <c r="V179" i="14"/>
  <c r="G181" i="14"/>
  <c r="M181" i="14" s="1"/>
  <c r="I181" i="14"/>
  <c r="K181" i="14"/>
  <c r="O181" i="14"/>
  <c r="Q181" i="14"/>
  <c r="V181" i="14"/>
  <c r="G184" i="14"/>
  <c r="M184" i="14" s="1"/>
  <c r="I184" i="14"/>
  <c r="K184" i="14"/>
  <c r="O184" i="14"/>
  <c r="Q184" i="14"/>
  <c r="V184" i="14"/>
  <c r="G187" i="14"/>
  <c r="M187" i="14" s="1"/>
  <c r="I187" i="14"/>
  <c r="K187" i="14"/>
  <c r="O187" i="14"/>
  <c r="Q187" i="14"/>
  <c r="V187" i="14"/>
  <c r="G193" i="14"/>
  <c r="I193" i="14"/>
  <c r="K193" i="14"/>
  <c r="M193" i="14"/>
  <c r="O193" i="14"/>
  <c r="Q193" i="14"/>
  <c r="V193" i="14"/>
  <c r="G194" i="14"/>
  <c r="M194" i="14" s="1"/>
  <c r="I194" i="14"/>
  <c r="K194" i="14"/>
  <c r="O194" i="14"/>
  <c r="O169" i="14" s="1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1" i="14"/>
  <c r="M201" i="14" s="1"/>
  <c r="I201" i="14"/>
  <c r="K201" i="14"/>
  <c r="O201" i="14"/>
  <c r="Q201" i="14"/>
  <c r="V201" i="14"/>
  <c r="G203" i="14"/>
  <c r="I203" i="14"/>
  <c r="K203" i="14"/>
  <c r="M203" i="14"/>
  <c r="O203" i="14"/>
  <c r="Q203" i="14"/>
  <c r="V203" i="14"/>
  <c r="G206" i="14"/>
  <c r="M206" i="14" s="1"/>
  <c r="I206" i="14"/>
  <c r="K206" i="14"/>
  <c r="O206" i="14"/>
  <c r="Q206" i="14"/>
  <c r="V206" i="14"/>
  <c r="G208" i="14"/>
  <c r="I208" i="14"/>
  <c r="K208" i="14"/>
  <c r="M208" i="14"/>
  <c r="O208" i="14"/>
  <c r="Q208" i="14"/>
  <c r="V208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7" i="14"/>
  <c r="M217" i="14" s="1"/>
  <c r="I217" i="14"/>
  <c r="K217" i="14"/>
  <c r="O217" i="14"/>
  <c r="Q217" i="14"/>
  <c r="V217" i="14"/>
  <c r="G221" i="14"/>
  <c r="M221" i="14" s="1"/>
  <c r="I221" i="14"/>
  <c r="K221" i="14"/>
  <c r="O221" i="14"/>
  <c r="Q221" i="14"/>
  <c r="V221" i="14"/>
  <c r="G225" i="14"/>
  <c r="M225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29" i="14"/>
  <c r="M229" i="14" s="1"/>
  <c r="I229" i="14"/>
  <c r="K229" i="14"/>
  <c r="O229" i="14"/>
  <c r="Q229" i="14"/>
  <c r="V229" i="14"/>
  <c r="G233" i="14"/>
  <c r="I233" i="14"/>
  <c r="K233" i="14"/>
  <c r="M233" i="14"/>
  <c r="O233" i="14"/>
  <c r="Q233" i="14"/>
  <c r="V233" i="14"/>
  <c r="G234" i="14"/>
  <c r="M234" i="14" s="1"/>
  <c r="I234" i="14"/>
  <c r="K234" i="14"/>
  <c r="O234" i="14"/>
  <c r="Q234" i="14"/>
  <c r="V234" i="14"/>
  <c r="G238" i="14"/>
  <c r="M238" i="14" s="1"/>
  <c r="I238" i="14"/>
  <c r="K238" i="14"/>
  <c r="O238" i="14"/>
  <c r="Q238" i="14"/>
  <c r="V238" i="14"/>
  <c r="G242" i="14"/>
  <c r="M242" i="14" s="1"/>
  <c r="I242" i="14"/>
  <c r="K242" i="14"/>
  <c r="O242" i="14"/>
  <c r="Q242" i="14"/>
  <c r="V242" i="14"/>
  <c r="G243" i="14"/>
  <c r="M243" i="14" s="1"/>
  <c r="I243" i="14"/>
  <c r="K243" i="14"/>
  <c r="O243" i="14"/>
  <c r="Q243" i="14"/>
  <c r="V243" i="14"/>
  <c r="G244" i="14"/>
  <c r="M244" i="14" s="1"/>
  <c r="I244" i="14"/>
  <c r="K244" i="14"/>
  <c r="O244" i="14"/>
  <c r="Q244" i="14"/>
  <c r="V244" i="14"/>
  <c r="G245" i="14"/>
  <c r="I245" i="14"/>
  <c r="K245" i="14"/>
  <c r="M245" i="14"/>
  <c r="O245" i="14"/>
  <c r="Q245" i="14"/>
  <c r="V245" i="14"/>
  <c r="G246" i="14"/>
  <c r="M246" i="14" s="1"/>
  <c r="I246" i="14"/>
  <c r="K246" i="14"/>
  <c r="O246" i="14"/>
  <c r="Q246" i="14"/>
  <c r="V246" i="14"/>
  <c r="G259" i="14"/>
  <c r="I259" i="14"/>
  <c r="K259" i="14"/>
  <c r="M259" i="14"/>
  <c r="O259" i="14"/>
  <c r="Q259" i="14"/>
  <c r="V259" i="14"/>
  <c r="G273" i="14"/>
  <c r="M273" i="14" s="1"/>
  <c r="I273" i="14"/>
  <c r="K273" i="14"/>
  <c r="O273" i="14"/>
  <c r="Q273" i="14"/>
  <c r="V273" i="14"/>
  <c r="G274" i="14"/>
  <c r="M274" i="14" s="1"/>
  <c r="I274" i="14"/>
  <c r="K274" i="14"/>
  <c r="O274" i="14"/>
  <c r="Q274" i="14"/>
  <c r="V274" i="14"/>
  <c r="G275" i="14"/>
  <c r="M275" i="14" s="1"/>
  <c r="I275" i="14"/>
  <c r="K275" i="14"/>
  <c r="O275" i="14"/>
  <c r="Q275" i="14"/>
  <c r="V275" i="14"/>
  <c r="G276" i="14"/>
  <c r="M276" i="14" s="1"/>
  <c r="I276" i="14"/>
  <c r="K276" i="14"/>
  <c r="O276" i="14"/>
  <c r="Q276" i="14"/>
  <c r="V276" i="14"/>
  <c r="G277" i="14"/>
  <c r="M277" i="14" s="1"/>
  <c r="I277" i="14"/>
  <c r="K277" i="14"/>
  <c r="O277" i="14"/>
  <c r="Q277" i="14"/>
  <c r="V277" i="14"/>
  <c r="G278" i="14"/>
  <c r="I278" i="14"/>
  <c r="K278" i="14"/>
  <c r="M278" i="14"/>
  <c r="O278" i="14"/>
  <c r="Q278" i="14"/>
  <c r="V278" i="14"/>
  <c r="G280" i="14"/>
  <c r="M280" i="14" s="1"/>
  <c r="I280" i="14"/>
  <c r="K280" i="14"/>
  <c r="O280" i="14"/>
  <c r="Q280" i="14"/>
  <c r="V280" i="14"/>
  <c r="G281" i="14"/>
  <c r="I281" i="14"/>
  <c r="K281" i="14"/>
  <c r="M281" i="14"/>
  <c r="O281" i="14"/>
  <c r="Q281" i="14"/>
  <c r="V281" i="14"/>
  <c r="G283" i="14"/>
  <c r="M283" i="14" s="1"/>
  <c r="I283" i="14"/>
  <c r="K283" i="14"/>
  <c r="O283" i="14"/>
  <c r="Q283" i="14"/>
  <c r="V283" i="14"/>
  <c r="G285" i="14"/>
  <c r="M285" i="14" s="1"/>
  <c r="I285" i="14"/>
  <c r="K285" i="14"/>
  <c r="O285" i="14"/>
  <c r="Q285" i="14"/>
  <c r="V285" i="14"/>
  <c r="G330" i="14"/>
  <c r="M330" i="14" s="1"/>
  <c r="I330" i="14"/>
  <c r="K330" i="14"/>
  <c r="O330" i="14"/>
  <c r="Q330" i="14"/>
  <c r="V330" i="14"/>
  <c r="G371" i="14"/>
  <c r="M371" i="14" s="1"/>
  <c r="I371" i="14"/>
  <c r="K371" i="14"/>
  <c r="O371" i="14"/>
  <c r="Q371" i="14"/>
  <c r="V371" i="14"/>
  <c r="G391" i="14"/>
  <c r="M391" i="14" s="1"/>
  <c r="I391" i="14"/>
  <c r="K391" i="14"/>
  <c r="O391" i="14"/>
  <c r="Q391" i="14"/>
  <c r="V391" i="14"/>
  <c r="G405" i="14"/>
  <c r="I405" i="14"/>
  <c r="K405" i="14"/>
  <c r="M405" i="14"/>
  <c r="O405" i="14"/>
  <c r="Q405" i="14"/>
  <c r="V405" i="14"/>
  <c r="G419" i="14"/>
  <c r="M419" i="14" s="1"/>
  <c r="I419" i="14"/>
  <c r="K419" i="14"/>
  <c r="O419" i="14"/>
  <c r="Q419" i="14"/>
  <c r="V419" i="14"/>
  <c r="G433" i="14"/>
  <c r="I433" i="14"/>
  <c r="K433" i="14"/>
  <c r="M433" i="14"/>
  <c r="O433" i="14"/>
  <c r="Q433" i="14"/>
  <c r="V433" i="14"/>
  <c r="G434" i="14"/>
  <c r="M434" i="14" s="1"/>
  <c r="I434" i="14"/>
  <c r="K434" i="14"/>
  <c r="O434" i="14"/>
  <c r="Q434" i="14"/>
  <c r="V434" i="14"/>
  <c r="G440" i="14"/>
  <c r="M440" i="14" s="1"/>
  <c r="I440" i="14"/>
  <c r="K440" i="14"/>
  <c r="O440" i="14"/>
  <c r="Q440" i="14"/>
  <c r="V440" i="14"/>
  <c r="G446" i="14"/>
  <c r="M446" i="14" s="1"/>
  <c r="I446" i="14"/>
  <c r="K446" i="14"/>
  <c r="O446" i="14"/>
  <c r="Q446" i="14"/>
  <c r="V446" i="14"/>
  <c r="G452" i="14"/>
  <c r="M452" i="14" s="1"/>
  <c r="I452" i="14"/>
  <c r="K452" i="14"/>
  <c r="O452" i="14"/>
  <c r="Q452" i="14"/>
  <c r="V452" i="14"/>
  <c r="G453" i="14"/>
  <c r="M453" i="14" s="1"/>
  <c r="I453" i="14"/>
  <c r="K453" i="14"/>
  <c r="O453" i="14"/>
  <c r="Q453" i="14"/>
  <c r="V453" i="14"/>
  <c r="G461" i="14"/>
  <c r="I461" i="14"/>
  <c r="K461" i="14"/>
  <c r="M461" i="14"/>
  <c r="O461" i="14"/>
  <c r="Q461" i="14"/>
  <c r="V461" i="14"/>
  <c r="G462" i="14"/>
  <c r="M462" i="14" s="1"/>
  <c r="I462" i="14"/>
  <c r="K462" i="14"/>
  <c r="O462" i="14"/>
  <c r="Q462" i="14"/>
  <c r="V462" i="14"/>
  <c r="G463" i="14"/>
  <c r="V463" i="14"/>
  <c r="G464" i="14"/>
  <c r="M464" i="14" s="1"/>
  <c r="M463" i="14" s="1"/>
  <c r="I464" i="14"/>
  <c r="I463" i="14" s="1"/>
  <c r="K464" i="14"/>
  <c r="K463" i="14" s="1"/>
  <c r="O464" i="14"/>
  <c r="O463" i="14" s="1"/>
  <c r="Q464" i="14"/>
  <c r="Q463" i="14" s="1"/>
  <c r="V464" i="14"/>
  <c r="AE467" i="14"/>
  <c r="AF467" i="14"/>
  <c r="G293" i="13"/>
  <c r="BA185" i="13"/>
  <c r="BA171" i="13"/>
  <c r="BA170" i="13"/>
  <c r="BA91" i="13"/>
  <c r="G9" i="13"/>
  <c r="G8" i="13" s="1"/>
  <c r="I9" i="13"/>
  <c r="K9" i="13"/>
  <c r="K8" i="13" s="1"/>
  <c r="O9" i="13"/>
  <c r="Q9" i="13"/>
  <c r="Q8" i="13" s="1"/>
  <c r="V9" i="13"/>
  <c r="V8" i="13" s="1"/>
  <c r="G11" i="13"/>
  <c r="I11" i="13"/>
  <c r="I8" i="13" s="1"/>
  <c r="K11" i="13"/>
  <c r="M11" i="13"/>
  <c r="O11" i="13"/>
  <c r="Q11" i="13"/>
  <c r="V11" i="13"/>
  <c r="G13" i="13"/>
  <c r="M13" i="13" s="1"/>
  <c r="I13" i="13"/>
  <c r="K13" i="13"/>
  <c r="O13" i="13"/>
  <c r="O8" i="13" s="1"/>
  <c r="Q13" i="13"/>
  <c r="V13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5" i="13"/>
  <c r="I45" i="13"/>
  <c r="K45" i="13"/>
  <c r="M45" i="13"/>
  <c r="O45" i="13"/>
  <c r="Q45" i="13"/>
  <c r="V45" i="13"/>
  <c r="G55" i="13"/>
  <c r="I55" i="13"/>
  <c r="K55" i="13"/>
  <c r="M55" i="13"/>
  <c r="O55" i="13"/>
  <c r="Q55" i="13"/>
  <c r="V55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7" i="13"/>
  <c r="M77" i="13" s="1"/>
  <c r="I77" i="13"/>
  <c r="K77" i="13"/>
  <c r="O77" i="13"/>
  <c r="Q77" i="13"/>
  <c r="V77" i="13"/>
  <c r="G81" i="13"/>
  <c r="I81" i="13"/>
  <c r="K81" i="13"/>
  <c r="M81" i="13"/>
  <c r="O81" i="13"/>
  <c r="Q81" i="13"/>
  <c r="V81" i="13"/>
  <c r="G87" i="13"/>
  <c r="M87" i="13" s="1"/>
  <c r="I87" i="13"/>
  <c r="K87" i="13"/>
  <c r="O87" i="13"/>
  <c r="Q87" i="13"/>
  <c r="V87" i="13"/>
  <c r="G90" i="13"/>
  <c r="I90" i="13"/>
  <c r="K90" i="13"/>
  <c r="M90" i="13"/>
  <c r="O90" i="13"/>
  <c r="Q90" i="13"/>
  <c r="V90" i="13"/>
  <c r="G92" i="13"/>
  <c r="M92" i="13" s="1"/>
  <c r="I92" i="13"/>
  <c r="K92" i="13"/>
  <c r="O92" i="13"/>
  <c r="Q92" i="13"/>
  <c r="V92" i="13"/>
  <c r="G96" i="13"/>
  <c r="M96" i="13" s="1"/>
  <c r="I96" i="13"/>
  <c r="I95" i="13" s="1"/>
  <c r="K96" i="13"/>
  <c r="O96" i="13"/>
  <c r="O95" i="13" s="1"/>
  <c r="Q96" i="13"/>
  <c r="V96" i="13"/>
  <c r="V95" i="13" s="1"/>
  <c r="G100" i="13"/>
  <c r="M100" i="13" s="1"/>
  <c r="I100" i="13"/>
  <c r="K100" i="13"/>
  <c r="O100" i="13"/>
  <c r="Q100" i="13"/>
  <c r="V100" i="13"/>
  <c r="G104" i="13"/>
  <c r="M104" i="13" s="1"/>
  <c r="I104" i="13"/>
  <c r="K104" i="13"/>
  <c r="K95" i="13" s="1"/>
  <c r="O104" i="13"/>
  <c r="Q104" i="13"/>
  <c r="V104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Q95" i="13" s="1"/>
  <c r="V113" i="13"/>
  <c r="G118" i="13"/>
  <c r="M118" i="13" s="1"/>
  <c r="I118" i="13"/>
  <c r="K118" i="13"/>
  <c r="O118" i="13"/>
  <c r="Q118" i="13"/>
  <c r="V118" i="13"/>
  <c r="G123" i="13"/>
  <c r="M123" i="13" s="1"/>
  <c r="I123" i="13"/>
  <c r="I122" i="13" s="1"/>
  <c r="K123" i="13"/>
  <c r="O123" i="13"/>
  <c r="O122" i="13" s="1"/>
  <c r="Q123" i="13"/>
  <c r="V123" i="13"/>
  <c r="V122" i="13" s="1"/>
  <c r="G125" i="13"/>
  <c r="M125" i="13" s="1"/>
  <c r="I125" i="13"/>
  <c r="K125" i="13"/>
  <c r="O125" i="13"/>
  <c r="Q125" i="13"/>
  <c r="V125" i="13"/>
  <c r="G130" i="13"/>
  <c r="M130" i="13" s="1"/>
  <c r="I130" i="13"/>
  <c r="K130" i="13"/>
  <c r="K122" i="13" s="1"/>
  <c r="O130" i="13"/>
  <c r="Q130" i="13"/>
  <c r="V130" i="13"/>
  <c r="G134" i="13"/>
  <c r="I134" i="13"/>
  <c r="K134" i="13"/>
  <c r="M134" i="13"/>
  <c r="O134" i="13"/>
  <c r="Q134" i="13"/>
  <c r="V134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Q122" i="13" s="1"/>
  <c r="V139" i="13"/>
  <c r="G142" i="13"/>
  <c r="M142" i="13" s="1"/>
  <c r="I142" i="13"/>
  <c r="K142" i="13"/>
  <c r="O142" i="13"/>
  <c r="Q142" i="13"/>
  <c r="V142" i="13"/>
  <c r="G145" i="13"/>
  <c r="I145" i="13"/>
  <c r="K145" i="13"/>
  <c r="M145" i="13"/>
  <c r="O145" i="13"/>
  <c r="Q145" i="13"/>
  <c r="V145" i="13"/>
  <c r="G148" i="13"/>
  <c r="M148" i="13" s="1"/>
  <c r="I148" i="13"/>
  <c r="K148" i="13"/>
  <c r="O148" i="13"/>
  <c r="Q148" i="13"/>
  <c r="V148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7" i="13"/>
  <c r="I157" i="13"/>
  <c r="K157" i="13"/>
  <c r="M157" i="13"/>
  <c r="O157" i="13"/>
  <c r="Q157" i="13"/>
  <c r="V157" i="13"/>
  <c r="G160" i="13"/>
  <c r="M160" i="13" s="1"/>
  <c r="I160" i="13"/>
  <c r="K160" i="13"/>
  <c r="O160" i="13"/>
  <c r="Q160" i="13"/>
  <c r="V160" i="13"/>
  <c r="G164" i="13"/>
  <c r="I164" i="13"/>
  <c r="K164" i="13"/>
  <c r="M164" i="13"/>
  <c r="O164" i="13"/>
  <c r="Q164" i="13"/>
  <c r="V164" i="13"/>
  <c r="G167" i="13"/>
  <c r="M167" i="13" s="1"/>
  <c r="I167" i="13"/>
  <c r="K167" i="13"/>
  <c r="O167" i="13"/>
  <c r="Q167" i="13"/>
  <c r="V167" i="13"/>
  <c r="G169" i="13"/>
  <c r="I169" i="13"/>
  <c r="K169" i="13"/>
  <c r="M169" i="13"/>
  <c r="O169" i="13"/>
  <c r="Q169" i="13"/>
  <c r="V169" i="13"/>
  <c r="G175" i="13"/>
  <c r="M175" i="13" s="1"/>
  <c r="I175" i="13"/>
  <c r="K175" i="13"/>
  <c r="O175" i="13"/>
  <c r="Q175" i="13"/>
  <c r="V175" i="13"/>
  <c r="G178" i="13"/>
  <c r="M178" i="13" s="1"/>
  <c r="I178" i="13"/>
  <c r="K178" i="13"/>
  <c r="O178" i="13"/>
  <c r="Q178" i="13"/>
  <c r="V178" i="13"/>
  <c r="G182" i="13"/>
  <c r="M182" i="13" s="1"/>
  <c r="I182" i="13"/>
  <c r="K182" i="13"/>
  <c r="O182" i="13"/>
  <c r="Q182" i="13"/>
  <c r="V182" i="13"/>
  <c r="G184" i="13"/>
  <c r="I184" i="13"/>
  <c r="K184" i="13"/>
  <c r="M184" i="13"/>
  <c r="O184" i="13"/>
  <c r="Q184" i="13"/>
  <c r="V184" i="13"/>
  <c r="G189" i="13"/>
  <c r="M189" i="13" s="1"/>
  <c r="I189" i="13"/>
  <c r="K189" i="13"/>
  <c r="O189" i="13"/>
  <c r="Q189" i="13"/>
  <c r="V189" i="13"/>
  <c r="G191" i="13"/>
  <c r="I191" i="13"/>
  <c r="K191" i="13"/>
  <c r="M191" i="13"/>
  <c r="O191" i="13"/>
  <c r="Q191" i="13"/>
  <c r="V191" i="13"/>
  <c r="O193" i="13"/>
  <c r="G194" i="13"/>
  <c r="I194" i="13"/>
  <c r="K194" i="13"/>
  <c r="K193" i="13" s="1"/>
  <c r="M194" i="13"/>
  <c r="O194" i="13"/>
  <c r="Q194" i="13"/>
  <c r="Q193" i="13" s="1"/>
  <c r="V194" i="13"/>
  <c r="G197" i="13"/>
  <c r="M197" i="13" s="1"/>
  <c r="I197" i="13"/>
  <c r="K197" i="13"/>
  <c r="O197" i="13"/>
  <c r="Q197" i="13"/>
  <c r="V197" i="13"/>
  <c r="V193" i="13" s="1"/>
  <c r="G200" i="13"/>
  <c r="I200" i="13"/>
  <c r="I193" i="13" s="1"/>
  <c r="K200" i="13"/>
  <c r="M200" i="13"/>
  <c r="O200" i="13"/>
  <c r="Q200" i="13"/>
  <c r="V200" i="13"/>
  <c r="G201" i="13"/>
  <c r="M201" i="13" s="1"/>
  <c r="I201" i="13"/>
  <c r="K201" i="13"/>
  <c r="O201" i="13"/>
  <c r="Q201" i="13"/>
  <c r="V201" i="13"/>
  <c r="G203" i="13"/>
  <c r="G202" i="13" s="1"/>
  <c r="I203" i="13"/>
  <c r="K203" i="13"/>
  <c r="K202" i="13" s="1"/>
  <c r="O203" i="13"/>
  <c r="O202" i="13" s="1"/>
  <c r="Q203" i="13"/>
  <c r="V203" i="13"/>
  <c r="G204" i="13"/>
  <c r="I204" i="13"/>
  <c r="K204" i="13"/>
  <c r="M204" i="13"/>
  <c r="O204" i="13"/>
  <c r="Q204" i="13"/>
  <c r="Q202" i="13" s="1"/>
  <c r="V204" i="13"/>
  <c r="G205" i="13"/>
  <c r="M205" i="13" s="1"/>
  <c r="I205" i="13"/>
  <c r="K205" i="13"/>
  <c r="O205" i="13"/>
  <c r="Q205" i="13"/>
  <c r="V205" i="13"/>
  <c r="V202" i="13" s="1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I208" i="13"/>
  <c r="I202" i="13" s="1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1" i="13"/>
  <c r="G210" i="13" s="1"/>
  <c r="I211" i="13"/>
  <c r="K211" i="13"/>
  <c r="K210" i="13" s="1"/>
  <c r="O211" i="13"/>
  <c r="O210" i="13" s="1"/>
  <c r="Q211" i="13"/>
  <c r="V211" i="13"/>
  <c r="G217" i="13"/>
  <c r="I217" i="13"/>
  <c r="K217" i="13"/>
  <c r="M217" i="13"/>
  <c r="O217" i="13"/>
  <c r="Q217" i="13"/>
  <c r="Q210" i="13" s="1"/>
  <c r="V217" i="13"/>
  <c r="G218" i="13"/>
  <c r="M218" i="13" s="1"/>
  <c r="I218" i="13"/>
  <c r="K218" i="13"/>
  <c r="O218" i="13"/>
  <c r="Q218" i="13"/>
  <c r="V218" i="13"/>
  <c r="V210" i="13" s="1"/>
  <c r="G222" i="13"/>
  <c r="I222" i="13"/>
  <c r="K222" i="13"/>
  <c r="M222" i="13"/>
  <c r="O222" i="13"/>
  <c r="Q222" i="13"/>
  <c r="V222" i="13"/>
  <c r="G226" i="13"/>
  <c r="M226" i="13" s="1"/>
  <c r="I226" i="13"/>
  <c r="K226" i="13"/>
  <c r="O226" i="13"/>
  <c r="Q226" i="13"/>
  <c r="V226" i="13"/>
  <c r="G229" i="13"/>
  <c r="I229" i="13"/>
  <c r="I210" i="13" s="1"/>
  <c r="K229" i="13"/>
  <c r="M229" i="13"/>
  <c r="O229" i="13"/>
  <c r="Q229" i="13"/>
  <c r="V229" i="13"/>
  <c r="G236" i="13"/>
  <c r="M236" i="13" s="1"/>
  <c r="I236" i="13"/>
  <c r="K236" i="13"/>
  <c r="O236" i="13"/>
  <c r="Q236" i="13"/>
  <c r="V236" i="13"/>
  <c r="G247" i="13"/>
  <c r="I247" i="13"/>
  <c r="K247" i="13"/>
  <c r="M247" i="13"/>
  <c r="O247" i="13"/>
  <c r="Q247" i="13"/>
  <c r="V247" i="13"/>
  <c r="G250" i="13"/>
  <c r="M250" i="13" s="1"/>
  <c r="I250" i="13"/>
  <c r="K250" i="13"/>
  <c r="O250" i="13"/>
  <c r="Q250" i="13"/>
  <c r="V250" i="13"/>
  <c r="G251" i="13"/>
  <c r="I251" i="13"/>
  <c r="K251" i="13"/>
  <c r="M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I253" i="13"/>
  <c r="K253" i="13"/>
  <c r="M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I255" i="13"/>
  <c r="K255" i="13"/>
  <c r="M255" i="13"/>
  <c r="O255" i="13"/>
  <c r="Q255" i="13"/>
  <c r="V255" i="13"/>
  <c r="G259" i="13"/>
  <c r="M259" i="13" s="1"/>
  <c r="I259" i="13"/>
  <c r="K259" i="13"/>
  <c r="O259" i="13"/>
  <c r="Q259" i="13"/>
  <c r="V259" i="13"/>
  <c r="G263" i="13"/>
  <c r="I263" i="13"/>
  <c r="K263" i="13"/>
  <c r="M263" i="13"/>
  <c r="O263" i="13"/>
  <c r="Q263" i="13"/>
  <c r="V263" i="13"/>
  <c r="G264" i="13"/>
  <c r="M264" i="13" s="1"/>
  <c r="I264" i="13"/>
  <c r="K264" i="13"/>
  <c r="O264" i="13"/>
  <c r="Q264" i="13"/>
  <c r="V264" i="13"/>
  <c r="G265" i="13"/>
  <c r="I265" i="13"/>
  <c r="K265" i="13"/>
  <c r="M265" i="13"/>
  <c r="O265" i="13"/>
  <c r="Q265" i="13"/>
  <c r="V265" i="13"/>
  <c r="G269" i="13"/>
  <c r="M269" i="13" s="1"/>
  <c r="I269" i="13"/>
  <c r="K269" i="13"/>
  <c r="O269" i="13"/>
  <c r="Q269" i="13"/>
  <c r="V269" i="13"/>
  <c r="G273" i="13"/>
  <c r="I273" i="13"/>
  <c r="K273" i="13"/>
  <c r="M273" i="13"/>
  <c r="O273" i="13"/>
  <c r="Q273" i="13"/>
  <c r="V273" i="13"/>
  <c r="G276" i="13"/>
  <c r="M276" i="13" s="1"/>
  <c r="I276" i="13"/>
  <c r="K276" i="13"/>
  <c r="O276" i="13"/>
  <c r="Q276" i="13"/>
  <c r="V276" i="13"/>
  <c r="I280" i="13"/>
  <c r="O280" i="13"/>
  <c r="G281" i="13"/>
  <c r="G280" i="13" s="1"/>
  <c r="I281" i="13"/>
  <c r="K281" i="13"/>
  <c r="K280" i="13" s="1"/>
  <c r="O281" i="13"/>
  <c r="Q281" i="13"/>
  <c r="Q280" i="13" s="1"/>
  <c r="V281" i="13"/>
  <c r="V280" i="13" s="1"/>
  <c r="G284" i="13"/>
  <c r="I284" i="13"/>
  <c r="K284" i="13"/>
  <c r="M284" i="13"/>
  <c r="O284" i="13"/>
  <c r="Q284" i="13"/>
  <c r="V284" i="13"/>
  <c r="G285" i="13"/>
  <c r="K285" i="13"/>
  <c r="O285" i="13"/>
  <c r="V285" i="13"/>
  <c r="G286" i="13"/>
  <c r="I286" i="13"/>
  <c r="I285" i="13" s="1"/>
  <c r="K286" i="13"/>
  <c r="M286" i="13"/>
  <c r="M285" i="13" s="1"/>
  <c r="O286" i="13"/>
  <c r="Q286" i="13"/>
  <c r="Q285" i="13" s="1"/>
  <c r="V286" i="13"/>
  <c r="K287" i="13"/>
  <c r="O287" i="13"/>
  <c r="V287" i="13"/>
  <c r="G288" i="13"/>
  <c r="I288" i="13"/>
  <c r="K288" i="13"/>
  <c r="M288" i="13"/>
  <c r="M287" i="13" s="1"/>
  <c r="O288" i="13"/>
  <c r="Q288" i="13"/>
  <c r="Q287" i="13" s="1"/>
  <c r="V288" i="13"/>
  <c r="G289" i="13"/>
  <c r="M289" i="13" s="1"/>
  <c r="I289" i="13"/>
  <c r="K289" i="13"/>
  <c r="O289" i="13"/>
  <c r="Q289" i="13"/>
  <c r="V289" i="13"/>
  <c r="G290" i="13"/>
  <c r="I290" i="13"/>
  <c r="I287" i="13" s="1"/>
  <c r="K290" i="13"/>
  <c r="M290" i="13"/>
  <c r="O290" i="13"/>
  <c r="Q290" i="13"/>
  <c r="V290" i="13"/>
  <c r="AE293" i="13"/>
  <c r="AF293" i="13"/>
  <c r="G37" i="12"/>
  <c r="BA34" i="12"/>
  <c r="BA23" i="12"/>
  <c r="BA21" i="12"/>
  <c r="BA19" i="12"/>
  <c r="BA15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G17" i="12"/>
  <c r="I17" i="12"/>
  <c r="I16" i="12" s="1"/>
  <c r="K17" i="12"/>
  <c r="K16" i="12" s="1"/>
  <c r="M17" i="12"/>
  <c r="O17" i="12"/>
  <c r="O16" i="12" s="1"/>
  <c r="Q17" i="12"/>
  <c r="Q16" i="12" s="1"/>
  <c r="V17" i="12"/>
  <c r="V16" i="12" s="1"/>
  <c r="G18" i="12"/>
  <c r="M18" i="12" s="1"/>
  <c r="I18" i="12"/>
  <c r="K18" i="12"/>
  <c r="O18" i="12"/>
  <c r="Q18" i="12"/>
  <c r="V18" i="12"/>
  <c r="G22" i="12"/>
  <c r="I22" i="12"/>
  <c r="K22" i="12"/>
  <c r="M22" i="12"/>
  <c r="O22" i="12"/>
  <c r="Q22" i="12"/>
  <c r="V22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AE37" i="12"/>
  <c r="AF37" i="12"/>
  <c r="I20" i="1"/>
  <c r="I19" i="1"/>
  <c r="I18" i="1"/>
  <c r="I17" i="1"/>
  <c r="I16" i="1"/>
  <c r="I79" i="1"/>
  <c r="J78" i="1" s="1"/>
  <c r="F52" i="1"/>
  <c r="G52" i="1"/>
  <c r="G25" i="1" s="1"/>
  <c r="A25" i="1" s="1"/>
  <c r="H50" i="1"/>
  <c r="I50" i="1" s="1"/>
  <c r="H48" i="1"/>
  <c r="I48" i="1" s="1"/>
  <c r="H46" i="1"/>
  <c r="I46" i="1" s="1"/>
  <c r="H44" i="1"/>
  <c r="I44" i="1" s="1"/>
  <c r="H42" i="1"/>
  <c r="I42" i="1" s="1"/>
  <c r="H40" i="1"/>
  <c r="I40" i="1" s="1"/>
  <c r="H39" i="1"/>
  <c r="I39" i="1" s="1"/>
  <c r="I52" i="1" s="1"/>
  <c r="J28" i="1"/>
  <c r="J26" i="1"/>
  <c r="G38" i="1"/>
  <c r="F38" i="1"/>
  <c r="J23" i="1"/>
  <c r="J24" i="1"/>
  <c r="J25" i="1"/>
  <c r="J27" i="1"/>
  <c r="E24" i="1"/>
  <c r="E26" i="1"/>
  <c r="J61" i="1" l="1"/>
  <c r="J74" i="1"/>
  <c r="J69" i="1"/>
  <c r="J75" i="1"/>
  <c r="J59" i="1"/>
  <c r="J64" i="1"/>
  <c r="J65" i="1"/>
  <c r="J66" i="1"/>
  <c r="J70" i="1"/>
  <c r="J71" i="1"/>
  <c r="J60" i="1"/>
  <c r="J62" i="1"/>
  <c r="J76" i="1"/>
  <c r="J67" i="1"/>
  <c r="J63" i="1"/>
  <c r="J72" i="1"/>
  <c r="J68" i="1"/>
  <c r="J77" i="1"/>
  <c r="J73" i="1"/>
  <c r="G26" i="1"/>
  <c r="A26" i="1"/>
  <c r="G28" i="1"/>
  <c r="G23" i="1"/>
  <c r="M82" i="17"/>
  <c r="M80" i="17" s="1"/>
  <c r="M56" i="17"/>
  <c r="M55" i="17" s="1"/>
  <c r="M84" i="17"/>
  <c r="M247" i="16"/>
  <c r="M233" i="16"/>
  <c r="M228" i="16"/>
  <c r="M227" i="16" s="1"/>
  <c r="M182" i="16"/>
  <c r="M181" i="16" s="1"/>
  <c r="M465" i="16"/>
  <c r="M464" i="16" s="1"/>
  <c r="M186" i="16"/>
  <c r="M185" i="16" s="1"/>
  <c r="M9" i="16"/>
  <c r="M8" i="16" s="1"/>
  <c r="M214" i="15"/>
  <c r="M360" i="15"/>
  <c r="M221" i="15"/>
  <c r="M8" i="15"/>
  <c r="G360" i="15"/>
  <c r="G345" i="15"/>
  <c r="G194" i="15"/>
  <c r="M353" i="15"/>
  <c r="M352" i="15" s="1"/>
  <c r="M229" i="15"/>
  <c r="M15" i="15"/>
  <c r="M8" i="14"/>
  <c r="M131" i="14"/>
  <c r="G148" i="14"/>
  <c r="G8" i="14"/>
  <c r="M170" i="14"/>
  <c r="M169" i="14" s="1"/>
  <c r="M95" i="13"/>
  <c r="M193" i="13"/>
  <c r="M122" i="13"/>
  <c r="G287" i="13"/>
  <c r="G193" i="13"/>
  <c r="M281" i="13"/>
  <c r="M280" i="13" s="1"/>
  <c r="G122" i="13"/>
  <c r="G95" i="13"/>
  <c r="M9" i="13"/>
  <c r="M8" i="13" s="1"/>
  <c r="M211" i="13"/>
  <c r="M210" i="13" s="1"/>
  <c r="M203" i="13"/>
  <c r="M202" i="13" s="1"/>
  <c r="M16" i="12"/>
  <c r="I21" i="1"/>
  <c r="J50" i="1"/>
  <c r="J42" i="1"/>
  <c r="J44" i="1"/>
  <c r="J39" i="1"/>
  <c r="J52" i="1" s="1"/>
  <c r="J46" i="1"/>
  <c r="J48" i="1"/>
  <c r="J40" i="1"/>
  <c r="H52" i="1"/>
  <c r="J79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EEEB9E09-180D-4161-A884-FD7C0F4149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215FE0-C1A7-4A25-B593-82A18E35D4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CADD4139-E413-439E-8A8F-C0C2F3FCAF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9BD485-7404-4284-8ACC-84BBE44079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101E627B-4934-47FA-8644-73B16E680A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B5726D-4FEC-4D85-BE69-EA850C6403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17E0042D-FE2A-45D0-9797-84D84F1EBF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DF539-B699-4860-A6C9-DB76362279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9511F24-1FC2-4165-89A2-7B2CDEC852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801AB4-AC70-400B-A38C-7123F895BF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1CD1E442-CF57-4C99-AD75-F306774C4D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565FC4-4CAD-4D0D-9106-B6E3493137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<sst xmlns="http://schemas.openxmlformats.org/spreadsheetml/2006/main" count="6583" uniqueCount="1475">
  <si>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</si>
  <si>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</si>
  <si>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</si>
  <si>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</si>
  <si>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</si>
  <si>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</si>
  <si>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</si>
  <si>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</si>
  <si>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</si>
  <si>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</si>
  <si>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</si>
  <si>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</si>
  <si>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</si>
  <si>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</si>
  <si>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</si>
  <si>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</si>
  <si>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</si>
  <si>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</si>
  <si>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</si>
  <si>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</si>
  <si>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</si>
  <si>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</si>
  <si>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</si>
  <si>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</si>
  <si>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</si>
  <si>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</si>
  <si>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</si>
  <si>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</si>
  <si>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</si>
  <si>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</si>
  <si>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</si>
  <si>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</si>
  <si>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</si>
  <si>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</si>
  <si>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</si>
  <si>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</si>
  <si>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</si>
  <si>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</si>
  <si>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</si>
  <si>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</si>
  <si>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</si>
  <si>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</si>
  <si>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</si>
  <si>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2022068</t>
  </si>
  <si>
    <t>Technicko - inženýrská obslužnost obytné zóny "Skalka", Česká Kamenice</t>
  </si>
  <si>
    <t>Stavba</t>
  </si>
  <si>
    <t>SO 000</t>
  </si>
  <si>
    <t>Česká Kamenice</t>
  </si>
  <si>
    <t>SO 101</t>
  </si>
  <si>
    <t>Komunikace</t>
  </si>
  <si>
    <t>SO 301</t>
  </si>
  <si>
    <t>Vodovod</t>
  </si>
  <si>
    <t>SO 302</t>
  </si>
  <si>
    <t>Splašková kanalizace</t>
  </si>
  <si>
    <t>SO 303</t>
  </si>
  <si>
    <t>Dešťová kanalizace</t>
  </si>
  <si>
    <t>SO 401</t>
  </si>
  <si>
    <t>Veřejné osvětlení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</si>
  <si>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</si>
  <si>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</si>
  <si>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</si>
  <si>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</si>
  <si>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</si>
  <si>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</si>
  <si>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</si>
  <si>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</si>
  <si>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</si>
  <si>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</si>
  <si>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</si>
  <si>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</si>
  <si>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</si>
  <si>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</si>
  <si>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</si>
  <si>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</si>
  <si>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</si>
  <si>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</si>
  <si>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</si>
  <si>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</si>
  <si>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</si>
  <si>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</si>
  <si>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</si>
  <si>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</si>
  <si>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</si>
  <si>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</si>
  <si>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</si>
  <si>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</si>
  <si>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</si>
  <si>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783</t>
  </si>
  <si>
    <t>Nátěry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</si>
  <si>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</si>
  <si>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</si>
  <si>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</si>
  <si>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</si>
  <si>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</si>
  <si>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</si>
  <si>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</si>
  <si>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</si>
  <si>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</si>
  <si>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</si>
  <si>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</si>
  <si>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</si>
  <si>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</si>
  <si>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</si>
  <si>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</si>
  <si>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</si>
  <si>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</si>
  <si>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</si>
  <si>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</si>
  <si>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</si>
  <si>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</si>
  <si>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</si>
  <si>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</si>
  <si>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</si>
  <si>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</si>
  <si>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</si>
  <si>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</si>
  <si>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</si>
  <si>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</si>
  <si>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</si>
  <si>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</si>
  <si>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</si>
  <si>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</si>
  <si>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</si>
  <si>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</si>
  <si>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</si>
  <si>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</si>
  <si>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</si>
  <si>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</si>
  <si>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</si>
  <si>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</si>
  <si>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</si>
  <si>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</si>
  <si>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</si>
  <si>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</si>
  <si>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Běžná</t>
  </si>
  <si>
    <t>POL99_8</t>
  </si>
  <si>
    <t>Veškeré náklady spojené s vybudováním, provozem a odstraněním zařízení staveniště.</t>
  </si>
  <si>
    <t>POP</t>
  </si>
  <si>
    <t>Zabezpečení staveniště proti vniknutí nepovolaných osob</t>
  </si>
  <si>
    <t>Zajištění napojovacích bodů (voda, elektro) vč. měření</t>
  </si>
  <si>
    <t>005111020R</t>
  </si>
  <si>
    <t>Geodetické práce před a v průběhu stavby</t>
  </si>
  <si>
    <t>Vlastní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</si>
  <si>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</si>
  <si>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</si>
  <si>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 R</t>
  </si>
  <si>
    <t>Geodetické zaměření stavby dle skutečného provedení vč. dgitální podoby</t>
  </si>
  <si>
    <t>005211030R</t>
  </si>
  <si>
    <t xml:space="preserve">Dočasná dopravní opatření </t>
  </si>
  <si>
    <t/>
  </si>
  <si>
    <t>povolení ke zvláštnímu užívání komunikace pro provádění stavebních prací podle zákona č. 13/1997 Sb., o pozemních komunikacích, pokud je to k provedení stavby nutné, povolení k zásahům do veřejného prostranství, uzavírek, umístění a údržbu dopravních značek, zajištění dopravně inženýrského opatření a provedení nutných opatření, které příslušný úřad naříd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</si>
  <si>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</si>
  <si>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</si>
  <si>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</si>
  <si>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Statické a dynamické zátěžové zkoušky 24 ks</t>
  </si>
  <si>
    <t>Revize elektro - VO</t>
  </si>
  <si>
    <t>Měření intenzity osvětlení</t>
  </si>
  <si>
    <t>005241010R</t>
  </si>
  <si>
    <t>Zpracování dokumentace skutečného provedení stavby</t>
  </si>
  <si>
    <t>005241020R</t>
  </si>
  <si>
    <t>Zpracování geometrického plánu k majetkoprávnímu vypořádání stavby</t>
  </si>
  <si>
    <t>Náklady na provedení skutečného zaměření stavby v rozsahu nezbytném pro zápis změny do katastru nemovitostí 4x</t>
  </si>
  <si>
    <t>005281010R</t>
  </si>
  <si>
    <t>Označení stavby informačními cedulemi dle požadavku Objednatele a to nejpozději v den zahájení stavbních prací</t>
  </si>
  <si>
    <t>SUM</t>
  </si>
  <si>
    <t>Poznámky uchazeče k zadání</t>
  </si>
  <si>
    <t>POPUZIV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</si>
  <si>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</si>
  <si>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Hutnící zkoušky s protokolem o výsledku a fotodokumentací</t>
  </si>
  <si>
    <t>END</t>
  </si>
  <si>
    <t>111301111R00</t>
  </si>
  <si>
    <t>Sejmutí drnu tl. do 10 cm, s přemístěním do 50 m</t>
  </si>
  <si>
    <t>m2</t>
  </si>
  <si>
    <t>Práce</t>
  </si>
  <si>
    <t>POL1_</t>
  </si>
  <si>
    <t>výměry CAD : 2690</t>
  </si>
  <si>
    <t>VV</t>
  </si>
  <si>
    <t>113106231R00</t>
  </si>
  <si>
    <t>Rozebrání dlažeb ze zámkové dlažby v kamenivu</t>
  </si>
  <si>
    <t>výměry CAD : 7</t>
  </si>
  <si>
    <t>113108410R00</t>
  </si>
  <si>
    <t>Odstranění asfaltové vrstvy pl.nad 50 m2, tl.10 cm</t>
  </si>
  <si>
    <t>výměry CAD : 1091</t>
  </si>
  <si>
    <t>odstraněno v objektu SO 302 : -204,62</t>
  </si>
  <si>
    <t>odstraněno v objektu SO 303 : -29,441</t>
  </si>
  <si>
    <t>113109310R00</t>
  </si>
  <si>
    <t>Odstranění podkladu pl.50 m2, bet.prostý tl.10 cm</t>
  </si>
  <si>
    <t>výměry CAD : 14</t>
  </si>
  <si>
    <t>113202111R00</t>
  </si>
  <si>
    <t>Vytrhání obrub obrubníků silničních</t>
  </si>
  <si>
    <t>m</t>
  </si>
  <si>
    <t>výměry CAD : 244</t>
  </si>
  <si>
    <t>121101100R00</t>
  </si>
  <si>
    <t>Sejmutí ornice, pl. do 400 m2, přemístění do 50 m</t>
  </si>
  <si>
    <t>m3</t>
  </si>
  <si>
    <t>výměry CAD : 2690*0,1</t>
  </si>
  <si>
    <t>122201102R00</t>
  </si>
  <si>
    <t>Odkopávky nezapažené v hor. 3 do 1000 m3</t>
  </si>
  <si>
    <t xml:space="preserve">výměry CAD : </t>
  </si>
  <si>
    <t>po bourání komunikace : 1091*0,35</t>
  </si>
  <si>
    <t>po zámkové dlažbě : 7*0,34</t>
  </si>
  <si>
    <t>po betonovém krytu : 14*0,3</t>
  </si>
  <si>
    <t>mlatová konstrukce : 103*0,4</t>
  </si>
  <si>
    <t>nová komunikace : 350</t>
  </si>
  <si>
    <t>122201109R00</t>
  </si>
  <si>
    <t>Příplatek za lepivost - odkopávky v hor. 3</t>
  </si>
  <si>
    <t>předpoklad 50% : 779,63*0,5</t>
  </si>
  <si>
    <t>132201110R00</t>
  </si>
  <si>
    <t>Hloubení rýh š.do 60 cm v hor.3 do 50 m3, STROJNĚ</t>
  </si>
  <si>
    <t>pro drenáž pod komunikací : 110*0,5*0,4</t>
  </si>
  <si>
    <t>132201119R00</t>
  </si>
  <si>
    <t>Přípl.za lepivost,hloubení rýh 60 cm,hor.3,STROJNĚ</t>
  </si>
  <si>
    <t>předpoklad 50% : 22*0,5</t>
  </si>
  <si>
    <t>132201212R00</t>
  </si>
  <si>
    <t>Hloubení rýh š.do 200 cm hor.3 do 1000m3,STROJNĚ</t>
  </si>
  <si>
    <t>pro poldr : 193*3*0,36*0,5</t>
  </si>
  <si>
    <t>pro drenáž pod poldrem : 193,1*1*0,9</t>
  </si>
  <si>
    <t>132201219R00</t>
  </si>
  <si>
    <t>Přípl.za lepivost,hloubení rýh 200cm,hor.3,STROJNĚ</t>
  </si>
  <si>
    <t xml:space="preserve">předpoklad 50% : </t>
  </si>
  <si>
    <t>pro poldr : 193*3*0,36*0,5*0,5</t>
  </si>
  <si>
    <t>pro drenáž pod poldrem : 193,1*1*0,9*0,5</t>
  </si>
  <si>
    <t>162401102R00</t>
  </si>
  <si>
    <t>Vodorovné přemístění výkopku z hor.1-4 do 2000 m</t>
  </si>
  <si>
    <t>rýha : 22+278,01</t>
  </si>
  <si>
    <t>odkopávky : 779,63</t>
  </si>
  <si>
    <t>Mezisoučet</t>
  </si>
  <si>
    <t>zásyp : -77,24</t>
  </si>
  <si>
    <t>násyp : -85</t>
  </si>
  <si>
    <t>drn : 269</t>
  </si>
  <si>
    <t>ornice : 269</t>
  </si>
  <si>
    <t>162701109R00</t>
  </si>
  <si>
    <t>Příplatek k vod. přemístění hor.1-4 za další 1 km</t>
  </si>
  <si>
    <t>171101103R00</t>
  </si>
  <si>
    <t>Uložení sypaniny do násypů zhutněných na 100% PS</t>
  </si>
  <si>
    <t>výměry CAD : 85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</si>
  <si>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</si>
  <si>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</si>
  <si>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</si>
  <si>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</si>
  <si>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</si>
  <si>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pro drenáž pod poldrem : 193,1*1*0,4</t>
  </si>
  <si>
    <t>181101102R00</t>
  </si>
  <si>
    <t>Úprava pláně v zářezech v hor. 1-4, se zhutněním</t>
  </si>
  <si>
    <t>komunikace : 2271</t>
  </si>
  <si>
    <t>práh : 103</t>
  </si>
  <si>
    <t>vjezdy a parkovací stání : 434</t>
  </si>
  <si>
    <t>pochozí plocha : 46,5</t>
  </si>
  <si>
    <t>182101101R00</t>
  </si>
  <si>
    <t>Svahování v zářezech v hor. 1 - 4</t>
  </si>
  <si>
    <t>poldr : 193*0,8*2</t>
  </si>
  <si>
    <t>ostatní : 200</t>
  </si>
  <si>
    <t>1.01</t>
  </si>
  <si>
    <t>Statická zkouška</t>
  </si>
  <si>
    <t>soubor</t>
  </si>
  <si>
    <t>5x statická deska (předpoklad) - dle požadavku správace dotčené komunikace "na pláni" pod konstrukčními vrstvami komunikace</t>
  </si>
  <si>
    <t>1.02</t>
  </si>
  <si>
    <t>Hutnící zkoušky</t>
  </si>
  <si>
    <t>- tloušťka obvykle 0.2 - 0.30 m</t>
  </si>
  <si>
    <t>211971110R00</t>
  </si>
  <si>
    <t>Opláštění žeber z geotextilie o sklonu do 1 : 2,5</t>
  </si>
  <si>
    <t>pod poldry : 193*(1+0,5)*2</t>
  </si>
  <si>
    <t>pod komunikací : 110*(0,5+0,35)*2</t>
  </si>
  <si>
    <t>212532111R00</t>
  </si>
  <si>
    <t>Lože trativodu z kameniva hrub.drceného,0-32 mm</t>
  </si>
  <si>
    <t>Včetně vyčištění dna rýh.</t>
  </si>
  <si>
    <t>pod poldry : 193*1*0,1</t>
  </si>
  <si>
    <t>pod komunikací : 110*0,5*0,05</t>
  </si>
  <si>
    <t>212561111R00</t>
  </si>
  <si>
    <t>Výplň odvodňov. trativodů kam. hrubě drcen. 16 - 32 mm</t>
  </si>
  <si>
    <t>pod poldry : 193*1*0,4</t>
  </si>
  <si>
    <t>-193*3,14*0,05*0,05</t>
  </si>
  <si>
    <t>212561111RK7</t>
  </si>
  <si>
    <t>Výplň odvodňov. trativodů kam. hrubě drcen. 8 - 16 mm</t>
  </si>
  <si>
    <t>RTS 22/ I</t>
  </si>
  <si>
    <t>pod komunikací : 110*0,5*0,35</t>
  </si>
  <si>
    <t>212753114R00</t>
  </si>
  <si>
    <t>Montáž ohebné dren. trubky do rýhy DN 100,bez lože</t>
  </si>
  <si>
    <t>pod poldry : 193</t>
  </si>
  <si>
    <t>pod komunikací : 110</t>
  </si>
  <si>
    <t>28611233R</t>
  </si>
  <si>
    <t xml:space="preserve">Trubka PVC-U drenážní flexibilní d 100 mm </t>
  </si>
  <si>
    <t>SPCM</t>
  </si>
  <si>
    <t>Specifikace</t>
  </si>
  <si>
    <t>POL3_</t>
  </si>
  <si>
    <t>pod poldry : 193*1,05</t>
  </si>
  <si>
    <t>pod komunikací : 110*1,05</t>
  </si>
  <si>
    <t>-0,15</t>
  </si>
  <si>
    <t>69366077R</t>
  </si>
  <si>
    <t>Geotextílie 63-ÚVstab 63/30ÚV 300 g/m2 do š. 8,8 m</t>
  </si>
  <si>
    <t>pod poldry : 193*(1+0,5)*2*1,15</t>
  </si>
  <si>
    <t>pod komunikací : 110*(0,5+0,35)*2*1,15</t>
  </si>
  <si>
    <t>561301119R00</t>
  </si>
  <si>
    <t>Stabilizace podkladu hydraul.pojivem tl. do 500 mm</t>
  </si>
  <si>
    <t>výměry CAD : 2900</t>
  </si>
  <si>
    <t>564851111RT3</t>
  </si>
  <si>
    <t>Podklad ze štěrkodrti po zhutnění tloušťky 15 cm ŠDa</t>
  </si>
  <si>
    <t>564851111RT4</t>
  </si>
  <si>
    <t>Podklad ze štěrkodrti po zhutnění tloušťky 15 cm štěrkodrť frakce 0-63 mm ŠDb</t>
  </si>
  <si>
    <t>564871111RT4</t>
  </si>
  <si>
    <t>Podklad ze štěrkodrti po zhutnění tloušťky 25 cm štěrkodrť frakce 0-63 mm ŠDb</t>
  </si>
  <si>
    <t>564922105RT1</t>
  </si>
  <si>
    <t>Mlatový kryt z mech.zpevněného kameniva tl. 5 cm prosívka fr. 0-4 mm</t>
  </si>
  <si>
    <t>výměry CAD : 5</t>
  </si>
  <si>
    <t>565151211R00</t>
  </si>
  <si>
    <t>Podklad z obal kam.ACP 16+, nad 3 m, tl.7 cm</t>
  </si>
  <si>
    <t>573111112R00</t>
  </si>
  <si>
    <t>Postřik živičný infiltr. z asfaltu 1 kg/m2</t>
  </si>
  <si>
    <t>573231110R00</t>
  </si>
  <si>
    <t>Postřik živičný spojovací z emulze 0,3-0,5 kg/m2</t>
  </si>
  <si>
    <t>577132111R00</t>
  </si>
  <si>
    <t>Beton asfalt. ACO 11+ obrusný, š.nad 3 m, tl. 4 cm</t>
  </si>
  <si>
    <t>581121111R00</t>
  </si>
  <si>
    <t>Kryt cementobeton. komunikací skup.3 a 4 tl. 15 cm</t>
  </si>
  <si>
    <t>591211211R00</t>
  </si>
  <si>
    <t>Kladení dlažby drobné kostky, lože z drti 4/8, tl. 40 mm</t>
  </si>
  <si>
    <t>596215020R00</t>
  </si>
  <si>
    <t>Kladení zámkové dlažby tl. 6 cm do drtě 4/8, tl. 30 mm</t>
  </si>
  <si>
    <t>596215040R00</t>
  </si>
  <si>
    <t>Kladení zámkové dlažby tl. 8 cm do drtě 4/8, tl. 40 mm</t>
  </si>
  <si>
    <t>stávající vjezd : 8</t>
  </si>
  <si>
    <t>reliéfní pás : 9,5</t>
  </si>
  <si>
    <t>596921191R00</t>
  </si>
  <si>
    <t>Příplatek za výpl.spár veg.bet.dlaždic,bez dodávky</t>
  </si>
  <si>
    <t xml:space="preserve">mezera 24% vegetační zámková dlažba : </t>
  </si>
  <si>
    <t>pochozí plocha : 46,5*0,06*0,24</t>
  </si>
  <si>
    <t>597093311RS1</t>
  </si>
  <si>
    <t>Žlab odvodňovací, dl.1000 mm,D400,E600 můstkový rošt litina, šířka 260 mm</t>
  </si>
  <si>
    <t>kus</t>
  </si>
  <si>
    <t>beton C 25/30</t>
  </si>
  <si>
    <t>597093321R00</t>
  </si>
  <si>
    <t>Vpust, odtok DN 150, dl.500 mm, D 400</t>
  </si>
  <si>
    <t>Stavební výška 700 mm, šířka vpusti 260 mm, délka 500 mm.</t>
  </si>
  <si>
    <t>58341003.AR</t>
  </si>
  <si>
    <t>Drť hraněná Z  fr. 2/5 mm (HDK)</t>
  </si>
  <si>
    <t>t</t>
  </si>
  <si>
    <t>pochozí plocha : 46,5*0,06*0,24*1,95</t>
  </si>
  <si>
    <t>58380120.AR</t>
  </si>
  <si>
    <t>Kostka dlažební drobná 8/10 tř. 1  1t = 5 m2 štípaná</t>
  </si>
  <si>
    <t>práh : 103*1,02</t>
  </si>
  <si>
    <t>vjezdy a parkovací stání : 434*1,02</t>
  </si>
  <si>
    <t>58530120.AR</t>
  </si>
  <si>
    <t>Vápno bílé CL 90 (pro stabilizaci)     VL</t>
  </si>
  <si>
    <t>2% objemu : 2900*0,5*0,02*2,2</t>
  </si>
  <si>
    <t>592452570R</t>
  </si>
  <si>
    <t xml:space="preserve">Dlažba zatravňovací přírodní 21/24x14/17x6cm </t>
  </si>
  <si>
    <t>dlažba betonová dvouvrstvá; obdélník; dlaždice zatravňovací; l = 240 mm; š = 170 mm; tl. 80,0 mm; podíl otevřené plochy 24 %</t>
  </si>
  <si>
    <t>pochozí plocha : 46,5*1,05</t>
  </si>
  <si>
    <t>1-0,825</t>
  </si>
  <si>
    <t>59245264R</t>
  </si>
  <si>
    <t>Dlažba reliéfní 20x10x8</t>
  </si>
  <si>
    <t>reliéfní pás : 9,5*1,05</t>
  </si>
  <si>
    <t>592452655R</t>
  </si>
  <si>
    <t>Dlažba přírodní 20x10x8</t>
  </si>
  <si>
    <t>stávající vjezd : 8*1,05</t>
  </si>
  <si>
    <t>871313121R00</t>
  </si>
  <si>
    <t>Montáž trub z plastu, gumový kroužek, DN 150</t>
  </si>
  <si>
    <t>dopojení ul. vpustí : 4*0,5</t>
  </si>
  <si>
    <t>dopjení zaśtění žlabu do poldru : 4*0,5</t>
  </si>
  <si>
    <t>877313123R00</t>
  </si>
  <si>
    <t>Montáž tvarovek jednoos. plast. gum.kroužek DN 150</t>
  </si>
  <si>
    <t>dopojení ul. vpustí : 4</t>
  </si>
  <si>
    <t>dopjení zaśtění žlabu do poldru : 4</t>
  </si>
  <si>
    <t>28611150.AR</t>
  </si>
  <si>
    <t>Trubka kanalizační KGEM SN 4 PVC 150x4,0x 500 mm</t>
  </si>
  <si>
    <t>28651662.AR</t>
  </si>
  <si>
    <t>Koleno kanalizační KGB 160/ 45° PVC</t>
  </si>
  <si>
    <t>895941311R00</t>
  </si>
  <si>
    <t>Zřízení vpusti uliční z dílců typ UVB - 50</t>
  </si>
  <si>
    <t>55340375R</t>
  </si>
  <si>
    <t>Mříž s rámem 500/500/160 D400 prohnutá</t>
  </si>
  <si>
    <t>55340397R</t>
  </si>
  <si>
    <t>Koš kalový vysoký UA4V žárově pozinkovaný plech</t>
  </si>
  <si>
    <t>592238741R</t>
  </si>
  <si>
    <t>TBV-Q 50/29 SN skruž dešťové vpusti DN 500 500/290x65</t>
  </si>
  <si>
    <t>592238742R</t>
  </si>
  <si>
    <t>TBV-Q 50/59 SV skruž dešťové vpusti DN 500 500/590x65</t>
  </si>
  <si>
    <t>592238747R</t>
  </si>
  <si>
    <t>TBV-Q 50/65 SZ 15 PVC skruž dešťové vpusti DN 500 500/645x65 se zápachovou uzávěrou 150 mm PVC</t>
  </si>
  <si>
    <t>592239031R</t>
  </si>
  <si>
    <t>TBV 10b vyrovnávací prstenec 500/400-343/270-60</t>
  </si>
  <si>
    <t>914001121R00</t>
  </si>
  <si>
    <t>Osazení svislé dopravní značky - sloupku, Al patka, základ</t>
  </si>
  <si>
    <t>osazení víčka ke sloupku</t>
  </si>
  <si>
    <t>914001125R00</t>
  </si>
  <si>
    <t>Osazení svislé dopr.značky na sloupek nebo konzolu</t>
  </si>
  <si>
    <t>915721111RT1</t>
  </si>
  <si>
    <t>Vodorovné značení střík.barvou stopčar,zeber atd. barva bílá</t>
  </si>
  <si>
    <t>V10a : 0,25</t>
  </si>
  <si>
    <t>V10f : 0,8</t>
  </si>
  <si>
    <t>915791112R00</t>
  </si>
  <si>
    <t>Předznačení pro značení stopčáry, zebry, nápisů</t>
  </si>
  <si>
    <t>917461111R00</t>
  </si>
  <si>
    <t>Osaz. stoj. obrub. kam. s opěrou, lože z C 20/25 XF3</t>
  </si>
  <si>
    <t>obrubník 120/250 : 37</t>
  </si>
  <si>
    <t>917862111R00</t>
  </si>
  <si>
    <t>Osazení stojat. obrub.bet. s opěrou,lože z C 20/25 XF3</t>
  </si>
  <si>
    <t>obrubník 150/250 : 878</t>
  </si>
  <si>
    <t>obrubník oblouk 150/250 : 13</t>
  </si>
  <si>
    <t>obrubník nájezdový 150/150 : 98</t>
  </si>
  <si>
    <t>obrubník přechodový 150/250 : 36</t>
  </si>
  <si>
    <t>obrubník 80/250 : 246</t>
  </si>
  <si>
    <t>918101111R00</t>
  </si>
  <si>
    <t>Lože pod obrubníky nebo obruby dlažeb z C 20/25 XF3</t>
  </si>
  <si>
    <t>obrubník 120/250 : 37*0,25*0,1</t>
  </si>
  <si>
    <t>obrubník 150/250 : 878*0,25*0,1</t>
  </si>
  <si>
    <t>obrubník oblouk 150/250 : 13*0,25*0,1</t>
  </si>
  <si>
    <t>obrubník nájezdový 150/150 : 98*0,25*0,1</t>
  </si>
  <si>
    <t>obrubník přechodový 150/250 : 36*0,25*0,1</t>
  </si>
  <si>
    <t>obrubník 80/250 : 246*0,15*0,1</t>
  </si>
  <si>
    <t>919721211R00</t>
  </si>
  <si>
    <t>Dilatační spáry vyplněné asfalt. zálivkou</t>
  </si>
  <si>
    <t>- kryt silnice III/27239 v místě napojení</t>
  </si>
  <si>
    <t>- na obrusné vrstvě</t>
  </si>
  <si>
    <t>919735112R00</t>
  </si>
  <si>
    <t>Řezání stávajícího živičného krytu tl. 5 - 10 cm</t>
  </si>
  <si>
    <t>40445254R</t>
  </si>
  <si>
    <t>Značka dopr.infor.velkoplošné IZ5a, IZ5b</t>
  </si>
  <si>
    <t>404459504R</t>
  </si>
  <si>
    <t>Sloupek Fe pr.60 pozinkovaný, l= 3500 mm</t>
  </si>
  <si>
    <t>404459540R</t>
  </si>
  <si>
    <t>Víčko pr. 60</t>
  </si>
  <si>
    <t>40450207R</t>
  </si>
  <si>
    <t>Dopravní příslušenství, upínací svorka US 60</t>
  </si>
  <si>
    <t>58380373R</t>
  </si>
  <si>
    <t>Obrubník kamenný přímý 12x25 cm materiálová skupina I/2 (žula); š = 120 mm; h = 250 mm; l = 500 až 1 500 mm</t>
  </si>
  <si>
    <t>obrubník 120/250 : 37*1,05</t>
  </si>
  <si>
    <t>1-0,85</t>
  </si>
  <si>
    <t>59217003R</t>
  </si>
  <si>
    <t>Obrubník betonový 80x250x1000 mm l = 1000,0 mm; š = 80,0 mm; h = 250,0 mm; barva přírodní</t>
  </si>
  <si>
    <t>obrubník 80/250 : 246*1,05</t>
  </si>
  <si>
    <t>-0,3</t>
  </si>
  <si>
    <t>59217023R</t>
  </si>
  <si>
    <t>Obrubník silniční rohový 90° betonový vnější l = 248,0 mm; š = 150,0 mm; h = 250,0 mm; barva přírodní</t>
  </si>
  <si>
    <t>59217024R</t>
  </si>
  <si>
    <t>Obrubník silniční rohový 90° betonový vnitřní l = 398,0 mm; š = 150,0 mm; h = 250,0 mm; barva přírodní</t>
  </si>
  <si>
    <t>592171510R</t>
  </si>
  <si>
    <t>Obrubník silniční  250/1000/150 přírodní l = 1000,0 mm; š = 150,0 mm; h = 250,0 mm; barva přírodní</t>
  </si>
  <si>
    <t>obrubník 150/250 : 878*1,05</t>
  </si>
  <si>
    <t>1-0,9</t>
  </si>
  <si>
    <t>592171570R</t>
  </si>
  <si>
    <t>Obrubník silniční H 25 R2 vnější, přírodní  r 2 000 mm;  l = 780,0 mm; š = 150,0 mm; h = 250,0 mm; barva přírodní</t>
  </si>
  <si>
    <t>obrubník oblouk 150/250 : 13/0,78*1,05</t>
  </si>
  <si>
    <t>1-0,5</t>
  </si>
  <si>
    <t>592171600R</t>
  </si>
  <si>
    <t>Obrubník silniční H 15 nájezdový přírodní l = 1000,0 mm; š = 150,0 mm; h = 150,0 mm; barva přírodní</t>
  </si>
  <si>
    <t>obrubník nájezdový 150/150 : 98*1,05</t>
  </si>
  <si>
    <t>59217480R</t>
  </si>
  <si>
    <t>Obrubník silniční přechodový L,P 1000/150/150-250 l = 1000,0 mm; š = 150,0 mm; výškový rozsah h = 150 až 250 mm; barva šedá</t>
  </si>
  <si>
    <t>obrubník přechodový 150/250 : 36*1,05</t>
  </si>
  <si>
    <t>1-0,8</t>
  </si>
  <si>
    <t>962042321R00</t>
  </si>
  <si>
    <t>Bourání zdiva nadzákladového z betonu prostého</t>
  </si>
  <si>
    <t xml:space="preserve">vybourání uličních vpustí 0,5 m3/ks : </t>
  </si>
  <si>
    <t>2*0,5</t>
  </si>
  <si>
    <t>976085211R00</t>
  </si>
  <si>
    <t>Vybourání kanal.rámů a poklopů plochy do 0,3 m2</t>
  </si>
  <si>
    <t>998225111R00</t>
  </si>
  <si>
    <t>Přesun hmot, pozemní komunikace, kryt živičný</t>
  </si>
  <si>
    <t>Přesun hmot</t>
  </si>
  <si>
    <t>POL7_</t>
  </si>
  <si>
    <t>979084413R00</t>
  </si>
  <si>
    <t>Vodorovná doprava vybouraných hmot do 1 km</t>
  </si>
  <si>
    <t>Přesun suti</t>
  </si>
  <si>
    <t>POL8_</t>
  </si>
  <si>
    <t>979084419R00</t>
  </si>
  <si>
    <t>Příplatek za dopravu hmot za každý další 1 km</t>
  </si>
  <si>
    <t>979093111R00</t>
  </si>
  <si>
    <t>Uložení suti na skládku bez zhutnění</t>
  </si>
  <si>
    <t>uložení na deponii města</t>
  </si>
  <si>
    <t>- materiál se ukládá po vrstvách</t>
  </si>
  <si>
    <t>Položka je určena pro montáž a dodávku vpusti z polymerického betonu včetně osazení do betonového lože.</t>
  </si>
  <si>
    <t>Vpust je s integrovanou kalovou jímkou z umělé hmoty, s integrovanou ochranou hran z tvárné litiny a můstkovým roštem z tvárné litiny.</t>
  </si>
  <si>
    <t>Zatížení D 400.</t>
  </si>
  <si>
    <t>Vpust je jednodílná s odtokem DN 150.</t>
  </si>
  <si>
    <t>Výkop jamky s odhozem výkopku na vzdálenost do 3 m,</t>
  </si>
  <si>
    <t>betonový základ (s dodávkou betonu),</t>
  </si>
  <si>
    <t>dodávka a osazení kotevní hliníkové patky,</t>
  </si>
  <si>
    <t>osazení sloupku,</t>
  </si>
  <si>
    <t>výměry CAD : 200</t>
  </si>
  <si>
    <t>115101201R00</t>
  </si>
  <si>
    <t>Čerpání vody na výšku do 10 m, přítok do 500 l/min</t>
  </si>
  <si>
    <t>h</t>
  </si>
  <si>
    <t>předpoklad 10 dní : 10*24</t>
  </si>
  <si>
    <t>115101301R00</t>
  </si>
  <si>
    <t>Pohotovost čerp.soupravy, výška 10 m, přítok 500 l</t>
  </si>
  <si>
    <t>den</t>
  </si>
  <si>
    <t>výměry CAD : 200*0,1</t>
  </si>
  <si>
    <t>131201110R00</t>
  </si>
  <si>
    <t>Hloubení nezapaž. jam hor.3 do 50 m3, STROJNĚ</t>
  </si>
  <si>
    <t xml:space="preserve">předpoklad 70% : </t>
  </si>
  <si>
    <t xml:space="preserve">vodoměrná šachta : </t>
  </si>
  <si>
    <t>4*3,8*2,6*16*0,7</t>
  </si>
  <si>
    <t>131201119R00</t>
  </si>
  <si>
    <t>Příplatek za lepivost - hloubení nezap.jam v hor.3</t>
  </si>
  <si>
    <t>4*3,8*2,6*16*0,7*0,5</t>
  </si>
  <si>
    <t>131301111R00</t>
  </si>
  <si>
    <t>Hloubení nezapaž. jam hor.4 do 100 m3, STROJNĚ</t>
  </si>
  <si>
    <t xml:space="preserve">předpoklad 30% : </t>
  </si>
  <si>
    <t>4*3,8*2,6*16*0,3</t>
  </si>
  <si>
    <t>131301119R00</t>
  </si>
  <si>
    <t>Příplatek za lepivost - hloubení nezap.jam v hor.4</t>
  </si>
  <si>
    <t>4*3,8*2,6*16*0,3*0,5</t>
  </si>
  <si>
    <t>řad V1 : 494,403*0,7</t>
  </si>
  <si>
    <t>řad V1-1 : 183,539*0,7</t>
  </si>
  <si>
    <t>přípojky : 219,589*0,7</t>
  </si>
  <si>
    <t>řad V1 : 494,403*0,7*0,5</t>
  </si>
  <si>
    <t>řad V1-1 : 183,539*0,7*0,5</t>
  </si>
  <si>
    <t>přípojky : 219,589*0,7*0,5</t>
  </si>
  <si>
    <t>132301211R00</t>
  </si>
  <si>
    <t>Hloubení rýh š.do 200 cm hor.4 do 100 m3, STROJNĚ</t>
  </si>
  <si>
    <t>řad V1 : 494,403*0,3</t>
  </si>
  <si>
    <t>řad V1-1 : 183,539*0,3</t>
  </si>
  <si>
    <t>přípojky : 219,589*0,3</t>
  </si>
  <si>
    <t>132301219R00</t>
  </si>
  <si>
    <t>Přípl.za lepivost,hloubení rýh 200cm,hor.4,STROJNĚ</t>
  </si>
  <si>
    <t>řad V1 : 494,403*0,3*0,5</t>
  </si>
  <si>
    <t>řad V1-1 : 183,539*0,3*0,5</t>
  </si>
  <si>
    <t>přípojky : 219,589*0,3*0,5</t>
  </si>
  <si>
    <t>151101102R00</t>
  </si>
  <si>
    <t>Pažení a rozepření stěn rýh - příložné - hl.do 4 m</t>
  </si>
  <si>
    <t>V1 : 240*2*2</t>
  </si>
  <si>
    <t>V1-1 : 95*2*2</t>
  </si>
  <si>
    <t>přípojky : 108*2*2</t>
  </si>
  <si>
    <t>151101112R00</t>
  </si>
  <si>
    <t>Odstranění pažení stěn rýh - příložné - hl. do 4 m</t>
  </si>
  <si>
    <t xml:space="preserve">na deponii města : </t>
  </si>
  <si>
    <t>rýha : 628,2717+269,2593</t>
  </si>
  <si>
    <t>jáma : 442,624+189,696</t>
  </si>
  <si>
    <t xml:space="preserve">z deponie : </t>
  </si>
  <si>
    <t>pro zásypy : 402,797</t>
  </si>
  <si>
    <t>pro obsypy : 528,85934</t>
  </si>
  <si>
    <t>ornice : 20</t>
  </si>
  <si>
    <t>drn : 20</t>
  </si>
  <si>
    <t>167101101R00</t>
  </si>
  <si>
    <t>Nakládání výkopku z hor.1-4 v množství do 100 m3</t>
  </si>
  <si>
    <t>řad V1 : 203,283</t>
  </si>
  <si>
    <t>řad V1-1 : 81,374</t>
  </si>
  <si>
    <t>přípojky : 118,14</t>
  </si>
  <si>
    <t>175101101RT2</t>
  </si>
  <si>
    <t>Obsyp potrubí bez prohození sypaniny s dodáním štěrkopísku frakce 0 - 22 mm</t>
  </si>
  <si>
    <t>řad V1 : 203,283*1*0,39</t>
  </si>
  <si>
    <t>řad V1-1 : 81,374*1*0,39</t>
  </si>
  <si>
    <t>-334,32*3,14*0,045*0,045</t>
  </si>
  <si>
    <t>přípojky : 118,14*1*0,332</t>
  </si>
  <si>
    <t>-108,11*3,14*0,016*0,016</t>
  </si>
  <si>
    <t>175101201R00</t>
  </si>
  <si>
    <t>Obsyp objektu bez prohození sypaniny</t>
  </si>
  <si>
    <t>4*3,8*2,6*16</t>
  </si>
  <si>
    <t>polštář : -1,8*1,6*0,1*16</t>
  </si>
  <si>
    <t>deska : -1,616*1,416*0,2*16</t>
  </si>
  <si>
    <t>šachta : -1,616*1,416*2,5*16</t>
  </si>
  <si>
    <t>212531111R00</t>
  </si>
  <si>
    <t>Výplň odvodňov. trativodů kam. hrubě drcen. 32-63 mm</t>
  </si>
  <si>
    <t>výměry CAD : 22,564</t>
  </si>
  <si>
    <t>výměry CAD : 442,43</t>
  </si>
  <si>
    <t>273314811R00</t>
  </si>
  <si>
    <t>Beton základ. desek prostý síranovzd. C 30/37 XF4</t>
  </si>
  <si>
    <t>deska : 1,616*1,416*0,2*16</t>
  </si>
  <si>
    <t>442,43*1,05</t>
  </si>
  <si>
    <t>311312011R00</t>
  </si>
  <si>
    <t>Beton nadzákladových zdí prostý C 25/30, XF1</t>
  </si>
  <si>
    <t xml:space="preserve">obetonování vodoměrné šachty : </t>
  </si>
  <si>
    <t>1,616*1,46*2*16</t>
  </si>
  <si>
    <t>-1,2*1*2*16</t>
  </si>
  <si>
    <t xml:space="preserve">strop : </t>
  </si>
  <si>
    <t>1,616*1,46*0,15*16</t>
  </si>
  <si>
    <t>451573111R00</t>
  </si>
  <si>
    <t>Lože pod potrubí ze štěrkopísku</t>
  </si>
  <si>
    <t>řad V1 : 203,283*1*0,15</t>
  </si>
  <si>
    <t>řad V1-1 : 81,374*1*0,15</t>
  </si>
  <si>
    <t>přípojky : 118,14*1*0,15</t>
  </si>
  <si>
    <t>452311131R00</t>
  </si>
  <si>
    <t>Desky podkladní pod potrubí z betonu C 12/15</t>
  </si>
  <si>
    <t xml:space="preserve">šoupě : </t>
  </si>
  <si>
    <t>0,35*0,35*0,1*4</t>
  </si>
  <si>
    <t>0,5*0,5*0,275*4</t>
  </si>
  <si>
    <t xml:space="preserve">hydrant : </t>
  </si>
  <si>
    <t>0,95*0,3*0,165*3</t>
  </si>
  <si>
    <t>0,99*0,5*0,275*3</t>
  </si>
  <si>
    <t xml:space="preserve">odbočka přípojky : </t>
  </si>
  <si>
    <t>0,3*0,3*0,15*16</t>
  </si>
  <si>
    <t>0,5*0,5*0,275*16</t>
  </si>
  <si>
    <t>631315611R00</t>
  </si>
  <si>
    <t>Mazanina betonová tl. 12 - 24 cm C 16/20</t>
  </si>
  <si>
    <t>Včetně vytvoření dilatačních spár, bez zaplnění.</t>
  </si>
  <si>
    <t xml:space="preserve">ve vodoměrné šachtě : </t>
  </si>
  <si>
    <t>1,2*1*0,13*16</t>
  </si>
  <si>
    <t>857242121R00</t>
  </si>
  <si>
    <t>Montáž tvarovek litin. jednoos.přír. výkop DN 80</t>
  </si>
  <si>
    <t>FF kus : 3</t>
  </si>
  <si>
    <t>FFR kus : 1</t>
  </si>
  <si>
    <t>PPL 90° : 3</t>
  </si>
  <si>
    <t>synoflex : 1+1+1</t>
  </si>
  <si>
    <t>857244121R00</t>
  </si>
  <si>
    <t>Montáž tvarovek litin. odboč. přír. výkop DN 80</t>
  </si>
  <si>
    <t>T kus : 4</t>
  </si>
  <si>
    <t>871161121R00</t>
  </si>
  <si>
    <t>Montáž trubek polyetylenových ve výkopu d 32 mm</t>
  </si>
  <si>
    <t>přípojky : 108,11</t>
  </si>
  <si>
    <t>871241121R00</t>
  </si>
  <si>
    <t>Montáž potrubí polyetylenového ve výkopu d 90 mm</t>
  </si>
  <si>
    <t>V1 : 239,87</t>
  </si>
  <si>
    <t>V1-1 : 94,45</t>
  </si>
  <si>
    <t>877162121R00</t>
  </si>
  <si>
    <t>Přirážka za 1 spoj elektrotvarovky d 32 mm</t>
  </si>
  <si>
    <t>spojka : 32*2</t>
  </si>
  <si>
    <t>záslepení : 16</t>
  </si>
  <si>
    <t>877242121R00</t>
  </si>
  <si>
    <t>Přirážka za 1 spoj elektrotvarovky d 90 mm</t>
  </si>
  <si>
    <t>koleno : (4+2+1)*2</t>
  </si>
  <si>
    <t>spojky : 65*2</t>
  </si>
  <si>
    <t>příroba : 9</t>
  </si>
  <si>
    <t>záslepení : 4</t>
  </si>
  <si>
    <t>navrtávky : 16</t>
  </si>
  <si>
    <t>891241111R00</t>
  </si>
  <si>
    <t>Montáž vodovodních šoupátek ve výkopu DN 80</t>
  </si>
  <si>
    <t>891247111R00</t>
  </si>
  <si>
    <t>Montáž hydrantů podzemních DN 80</t>
  </si>
  <si>
    <t>891249111R00</t>
  </si>
  <si>
    <t>Montáž navrtávacích pasů DN 80</t>
  </si>
  <si>
    <t>892241111R00</t>
  </si>
  <si>
    <t>Tlaková zkouška vodovodního potrubí DN 80</t>
  </si>
  <si>
    <t>892271111R00</t>
  </si>
  <si>
    <t>Tlaková zkouška vodovodního potrubí DN 125</t>
  </si>
  <si>
    <t>892233111R00</t>
  </si>
  <si>
    <t>Desinfekce vodovodního potrubí DN 70</t>
  </si>
  <si>
    <t>892273111R00</t>
  </si>
  <si>
    <t>Desinfekce vodovodního potrubí DN 125</t>
  </si>
  <si>
    <t>893152111R00</t>
  </si>
  <si>
    <t>Montáž šachty vodoměrné a revizní plastové hranaté</t>
  </si>
  <si>
    <t>Včetně zřízení podkladního betonu v tl. 10 cm vyztuženého sítí 8/100/100.</t>
  </si>
  <si>
    <t>899401112R00</t>
  </si>
  <si>
    <t>Osazení poklopů litinových šoupátkových</t>
  </si>
  <si>
    <t>přípojky : 16</t>
  </si>
  <si>
    <t>šoupátka : 7</t>
  </si>
  <si>
    <t>899401113R00</t>
  </si>
  <si>
    <t>Osazení poklopů litinových hydrantových</t>
  </si>
  <si>
    <t>899712111R00</t>
  </si>
  <si>
    <t>Orientační tabulky na zdivu</t>
  </si>
  <si>
    <t>Včetně dodání a připevnění tabulky.</t>
  </si>
  <si>
    <t>dom. přípojka : 16</t>
  </si>
  <si>
    <t>hydrant : 3</t>
  </si>
  <si>
    <t>šoupě : 4</t>
  </si>
  <si>
    <t>899721112R00</t>
  </si>
  <si>
    <t>Fólie výstražná z PVC bílá, šířka 30 cm</t>
  </si>
  <si>
    <t>899731113R00</t>
  </si>
  <si>
    <t>Vodič signalizační CYY 4 mm2</t>
  </si>
  <si>
    <t>230220001R00</t>
  </si>
  <si>
    <t>Montáž zemní soupravy pro šoupátka</t>
  </si>
  <si>
    <t>230220011R00</t>
  </si>
  <si>
    <t>Montáž orientačního sloupku</t>
  </si>
  <si>
    <t>8.01</t>
  </si>
  <si>
    <t>Zkouška vyhledávacího vodiče</t>
  </si>
  <si>
    <t xml:space="preserve">ks    </t>
  </si>
  <si>
    <t>V1 : 1</t>
  </si>
  <si>
    <t>V1-1 : 1</t>
  </si>
  <si>
    <t>8.02</t>
  </si>
  <si>
    <t>Zkouška hydrantů</t>
  </si>
  <si>
    <t>8.03</t>
  </si>
  <si>
    <t>Odebrání vzorků vody a provedení rozboru vody dle vyhlášky Ministerstva zdravotnictví č. 252/2004 Sb ve znění vyhl. 293/2006</t>
  </si>
  <si>
    <t>28399901R</t>
  </si>
  <si>
    <t>Informační štítek</t>
  </si>
  <si>
    <t>28613102.MR</t>
  </si>
  <si>
    <t>Elektrospojka d  32 mm SDR 11 PE 100</t>
  </si>
  <si>
    <t>28613106.MR</t>
  </si>
  <si>
    <t>Elektrospojka d  90 mm SDR 11 PE 100</t>
  </si>
  <si>
    <t>28613142.MR</t>
  </si>
  <si>
    <t>Elektrovíčko d  32 mm PE 100 SDR 11</t>
  </si>
  <si>
    <t>28613146.MR</t>
  </si>
  <si>
    <t>Elektrovíčko KIT d  90 mm PE 100 SDR 11</t>
  </si>
  <si>
    <t>286134601R</t>
  </si>
  <si>
    <t>Trubka vodovodní PE RC SDR 11  32x2,9 mm PE 100 RC, PN 16, modrá</t>
  </si>
  <si>
    <t>Trubky RCprotect® jsou koextrudované plnostěnné trubky z PE 100-RC (resistance to crack) s rozměrově integrovanou barevnou vnější vrstvou.</t>
  </si>
  <si>
    <t>Cílené využití nově vyvinutých vlastností trubek, jakým je například odolnost proti pomalému šíření trhlin, poskytuje jistotu, že trubky vyhoví veškerým požadavkům na moderní a hospodárnou pokládku.</t>
  </si>
  <si>
    <t>RCprotect ® trubky odpovídají typu 2 klasifikace PAS 1075 a na základě PAS 1075 jsou certifikovány DIN CERTCO.</t>
  </si>
  <si>
    <t>Černá trubka s rozměrově integrovanou vnější modrou vrstvou pro rozvody pitné vody</t>
  </si>
  <si>
    <t>SDR 11</t>
  </si>
  <si>
    <t>PN 16</t>
  </si>
  <si>
    <t>přípojky : 108,11*1,1</t>
  </si>
  <si>
    <t>2-0,921</t>
  </si>
  <si>
    <t>286134606R</t>
  </si>
  <si>
    <t>Trubka vodovodní PE RC SDR 11  90x8,2 mm PE 100 RC, PN 16, modrá</t>
  </si>
  <si>
    <t>tyč 12 m</t>
  </si>
  <si>
    <t>V1 : 239,87*1,1</t>
  </si>
  <si>
    <t>V1-1 : 94,45*1,1</t>
  </si>
  <si>
    <t>4,248</t>
  </si>
  <si>
    <t>28653598R</t>
  </si>
  <si>
    <t xml:space="preserve">Nákružek lemový tlakový PE HD (lPE) d  90 mm </t>
  </si>
  <si>
    <t>RTS 20/ II</t>
  </si>
  <si>
    <t>286538097R</t>
  </si>
  <si>
    <t>Elektrotvarovka - koleno 90° W90 d90 PE100, SDR11</t>
  </si>
  <si>
    <t>286538111R</t>
  </si>
  <si>
    <t>Elektrotvarovka - koleno 45°  W45 d90 PE100, SDR11</t>
  </si>
  <si>
    <t>286538120R</t>
  </si>
  <si>
    <t>Elektrotvarovka - koleno 30°  W30 d90 PE100, SDR11</t>
  </si>
  <si>
    <t>286538202R</t>
  </si>
  <si>
    <t>Elektrotvarovka - odbočka DAV d90/32 PE100, SDR11, navrtávací odbočkový ventil, bez spojky</t>
  </si>
  <si>
    <t xml:space="preserve">sada  </t>
  </si>
  <si>
    <t>28697261R</t>
  </si>
  <si>
    <t xml:space="preserve">Šachta vodoměrná </t>
  </si>
  <si>
    <t>viz výkres D2.5.5 : 16</t>
  </si>
  <si>
    <t>31947217R</t>
  </si>
  <si>
    <t>Příruba přivařovací točivá PN 16  DN 80</t>
  </si>
  <si>
    <t>42200750R</t>
  </si>
  <si>
    <t>Poklop uliční šoupátkový  - voda</t>
  </si>
  <si>
    <t>materiál: šedá litina GG 200 bitumenovaná</t>
  </si>
  <si>
    <t>42200760R</t>
  </si>
  <si>
    <t>Poklop k podz. hydrantu - voda</t>
  </si>
  <si>
    <t>42228310R</t>
  </si>
  <si>
    <t>Šoupátko DN 80 přírubové, voda</t>
  </si>
  <si>
    <t>Šoupátko přírubové - měkcetěsnící klínové šoupátko s hladkým a volným průtokovým kanálem</t>
  </si>
  <si>
    <t>• 100% vhodné pro instalaci do země</t>
  </si>
  <si>
    <t>1 tělo z tvárné litiny s vnitřní i vnější epoxidovou povrchovou</t>
  </si>
  <si>
    <t>úpravou</t>
  </si>
  <si>
    <t>2 vrchní díl z tvárné litiny s vnitřní i vnější epoxidovou povrchovou</t>
  </si>
  <si>
    <t>3 klín z tvárné litiny s uvnitř i vně navulkanizovaným elastomerem</t>
  </si>
  <si>
    <t>4 vedení klínu z otěruvzdorného plastu</t>
  </si>
  <si>
    <t>5 matice kínu z mosazi se zvýšenou odolností proti odzinkování</t>
  </si>
  <si>
    <t>6 vřeteno z nerezové oceli s válcovaným závitem a hladce</t>
  </si>
  <si>
    <t>válcovanou těsnicí kluznou plochou</t>
  </si>
  <si>
    <t>7 pouzdro O-kroužků z mosazi</t>
  </si>
  <si>
    <t>8 O-kroužek, valivé ložisko (od DN 200) z elastomeru</t>
  </si>
  <si>
    <t>9 zpětné těsnění z elastomeru</t>
  </si>
  <si>
    <t>10 stírací kroužek z elastomeru</t>
  </si>
  <si>
    <t>11 těsnění vrchního dílu z elastomeru</t>
  </si>
  <si>
    <t>12 šrouby s vnitřním šestihranem zapuštěné a zalévací hmotou</t>
  </si>
  <si>
    <t>a těsněním zcela chráněné proti korozi</t>
  </si>
  <si>
    <t>13 ochrana hran z PE</t>
  </si>
  <si>
    <t>14 valivá ložiska (od DN 250)</t>
  </si>
  <si>
    <t>15 centrovací kroužek z POM</t>
  </si>
  <si>
    <t>16 centrovací příruba z tvárné litiny s vnitřní i vnější epoxidovou</t>
  </si>
  <si>
    <t>povrchovou úpravou</t>
  </si>
  <si>
    <t>17 těsnění centrovací příruby z elastomeru</t>
  </si>
  <si>
    <t>18 pojistný kroužek z POM</t>
  </si>
  <si>
    <t>19 kluzné podložky z POM</t>
  </si>
  <si>
    <t>20 těsnicí hmota sloužící jako protikorozní ochrana pouzdra závitu</t>
  </si>
  <si>
    <t>Standardní provedení: bez ručního kola a zemní soupravy</t>
  </si>
  <si>
    <t>• rozměry přírub dle EN 1092-2, vrtání přírub dle:</t>
  </si>
  <si>
    <t>EN 1092-2 | PN 10 standard (4000E2, 4700E2);</t>
  </si>
  <si>
    <t>EN 1092-2 | PN 25 (4010E2, 4710E2);</t>
  </si>
  <si>
    <t>EN 1092-2 | PN 16 od DN 200 (4000E2, 4700E2) prosíme</t>
  </si>
  <si>
    <t>uvést v objednávce, jiné normy na dotaz</t>
  </si>
  <si>
    <t>• volný průtok celým profilem šoupátka zaručuje bezproblémovou</t>
  </si>
  <si>
    <t>kontrolu vodovodní sítě sondami a jeho čištění tzv.</t>
  </si>
  <si>
    <t>"ježkování"</t>
  </si>
  <si>
    <t>• vhodné pro neagresivní odpadní vodu</t>
  </si>
  <si>
    <t>• jedna zemní souprava pro více dimenzí</t>
  </si>
  <si>
    <t>• 100% vhodné pro servopohon</t>
  </si>
  <si>
    <t>• snadné dodatečné vybavení ukazatelem polohy nebo</t>
  </si>
  <si>
    <t>servopohonem (montáž na vrchní díl)</t>
  </si>
  <si>
    <t>422737411R</t>
  </si>
  <si>
    <t>Hydrant podzemní, DN80, 1,25 m-voda</t>
  </si>
  <si>
    <t>s dvojitým uzavíráním</t>
  </si>
  <si>
    <t>DN80, krytí potrubí 1,25 m</t>
  </si>
  <si>
    <t>Konstrukční charakteristiky</t>
  </si>
  <si>
    <t>• standard GGG</t>
  </si>
  <si>
    <t>• s dvojitým uzavíráním koulí, na objednání jednočinné uzavírání</t>
  </si>
  <si>
    <t>• ovládací tyč s pístem jsou demontovatelné bez výkopových prací</t>
  </si>
  <si>
    <t>• při úplném uzavření hydrantu je automaticky řízena funkce</t>
  </si>
  <si>
    <t>vyprazdňování</t>
  </si>
  <si>
    <t>• samočinné vyprazdňování je nutné odvést PE potrubím do</t>
  </si>
  <si>
    <t>kanalizace nebo drenáže, aby se zabránilo podplavení</t>
  </si>
  <si>
    <t>stanoviště</t>
  </si>
  <si>
    <t>• úplné vyprázdnění hydrantu - zbytkový podíl vody je nulový</t>
  </si>
  <si>
    <t>• volná příruba včetně integrovaného těsnění zaručuje snadnou</t>
  </si>
  <si>
    <t>a rychlou montáž a možnost natočení hydrantu</t>
  </si>
  <si>
    <t>• na přání zákazníka lze dodat libovolnou hloubku krytí potrubí</t>
  </si>
  <si>
    <t>• dle normy: ÖNORM F 2010 - EN 14339,</t>
  </si>
  <si>
    <t>EN 1074-6</t>
  </si>
  <si>
    <t>• max. provozní tlak: 16 bar</t>
  </si>
  <si>
    <t>• standardní krytí potrubí: 1,00 m, 1,25 m, 1,50 m</t>
  </si>
  <si>
    <t>• hodnoty průtoku: průtokové množství Q [m3/h] při</t>
  </si>
  <si>
    <t>Kv [m3/h] diferenčním tlaku 1 bar je vyšší než</t>
  </si>
  <si>
    <t>požaduje norma EN 14339</t>
  </si>
  <si>
    <t>• množství zbytkové vody: &lt; EN 1074-6</t>
  </si>
  <si>
    <t>• rozměry a vrtání přírub dle EN 1092-2 | PN 16</t>
  </si>
  <si>
    <t>Materiál</t>
  </si>
  <si>
    <t>č. K240</t>
  </si>
  <si>
    <t>• tělo hydrantu z tvárné litiny s epoxidovou povrchovou</t>
  </si>
  <si>
    <t>• patka hydrantu z tvárné litiny s epoxidovou povrchovou</t>
  </si>
  <si>
    <t>• zubová spojka z tvárné litiny, žárově zinkované</t>
  </si>
  <si>
    <t>• ovládací čtyřhran z tvárné litiny, žárově zinkované</t>
  </si>
  <si>
    <t>• ovládací souprava z nerezové oceli</t>
  </si>
  <si>
    <t>• píst z mosazi s navulkanizovaným elastomerem</t>
  </si>
  <si>
    <t>• sedlo pístu z nerezové oceli</t>
  </si>
  <si>
    <t>• vřeteno z nerezové oceli</t>
  </si>
  <si>
    <t>42293250R</t>
  </si>
  <si>
    <t>Souprava zemní DN50 -100, 1,3-1,8m voda</t>
  </si>
  <si>
    <t>Souprava zemní</t>
  </si>
  <si>
    <t xml:space="preserve"> Zemní soupravy  tuhé nebo teleskopické</t>
  </si>
  <si>
    <t>pro šoupátka E2 a E2 Combi-armatury DN 50 - 200</t>
  </si>
  <si>
    <t>jmenovitá světlost 50 - 100mm</t>
  </si>
  <si>
    <t>krytí potrubí 1,3 - 1,8 m</t>
  </si>
  <si>
    <t>Veškeré svislé tlaky se zachycují teleskopickým účinkem, čímž se zamezí poškození potrubí a armatury.</t>
  </si>
  <si>
    <t>422935322R</t>
  </si>
  <si>
    <t>Spojka s přírubou, DN 80/80, PN 16</t>
  </si>
  <si>
    <t>Spojka s přírubou jištěná proti posunu pro všechny standardní materiály potrubí s velkým rozsahem vnějších průměrů potrubí a úhlovým vychýlením</t>
  </si>
  <si>
    <t>PROVEDENÍ: hrdlo - příruba</t>
  </si>
  <si>
    <t>dle EN 14 525</t>
  </si>
  <si>
    <t>příruba a opěrný kroužek: dle EN 1092-2 PN10 (případně PN16)</t>
  </si>
  <si>
    <t>tělo a přítlačný kroužek: z tvárné litny EN-GJS-400 s povrchovou úpravou vířivým slinováním</t>
  </si>
  <si>
    <t>flexibilní těsnění: z elastomeru dle EN 681-1 (vhodné pro pitnou vodu)</t>
  </si>
  <si>
    <t>flexibilní kroužek: z POM sestaven z jednotlivých segmentů</t>
  </si>
  <si>
    <t>jistící prvky: z nekorodující oceli na každém segmentu kroužku</t>
  </si>
  <si>
    <t>šrouby a matice: z nerezové oceli s povrchovou úpravou proti zadírání</t>
  </si>
  <si>
    <t>podložky: z nerezové oceli s ochrannou krytkou z elastomeru</t>
  </si>
  <si>
    <t>šrbouby: lze použít i otočené o 180°</t>
  </si>
  <si>
    <t>distanční objímky: z plastu</t>
  </si>
  <si>
    <t>úhlové vychýlení (ČSN EN 14 525)</t>
  </si>
  <si>
    <t>422935323R</t>
  </si>
  <si>
    <t>Spojka s přírubou, DN100/80, PN 16</t>
  </si>
  <si>
    <t>422935324R</t>
  </si>
  <si>
    <t>Spojka s přírubou, DN100/100, PN 16</t>
  </si>
  <si>
    <t>552599939R</t>
  </si>
  <si>
    <t>Tvarovka přír. s přír. odbočka T DN 80/80</t>
  </si>
  <si>
    <t>552701047R</t>
  </si>
  <si>
    <t>Redukce RP (FFR) - TT DN 100x80 PN 10-40</t>
  </si>
  <si>
    <t>tvarovka vodovodní litinová přírubová redukce RP (FFR) - TT</t>
  </si>
  <si>
    <t>tvarovky s pevnou přírubou</t>
  </si>
  <si>
    <t>v souladu s ČSN EN 545 a ISO 2531</t>
  </si>
  <si>
    <t>povrchová ochrana epoxidem dle ČSN EN 14901</t>
  </si>
  <si>
    <t>552701210R</t>
  </si>
  <si>
    <t>Koleno patní PP 90° (N)- TT DN 80 PN 10-40 - prodloužené</t>
  </si>
  <si>
    <t>tvarovka vodovodní litinové přírubové koleno s patkou PP 90° (N) - TT</t>
  </si>
  <si>
    <t>552702102R</t>
  </si>
  <si>
    <t>TP (FF) - TT DN 80 PN 10-25, L= 200 mm</t>
  </si>
  <si>
    <t>trouba vodovodní litinová přírubová TP (FF) - TT</t>
  </si>
  <si>
    <t>56288950R</t>
  </si>
  <si>
    <t>Sloupek orientační modrobílý 2,00 m</t>
  </si>
  <si>
    <t>Ostatní nespecifikovaný spojovací materiál (těsnění, šrouby a pod.)</t>
  </si>
  <si>
    <t>těsnění DN 100 s ocel výztuhou              2 ks</t>
  </si>
  <si>
    <t>těsnění DN 80 s ocel výztuhou              31 ks</t>
  </si>
  <si>
    <t>šroub nerez M8-60, podložka, matka     248 ks</t>
  </si>
  <si>
    <t>šroub nerez M8-70, podložka, matka       16 ks</t>
  </si>
  <si>
    <t>ostatní nespecifikovaný materiál</t>
  </si>
  <si>
    <t>Podkladová deska 3481</t>
  </si>
  <si>
    <t>8.04</t>
  </si>
  <si>
    <t>Podkladová deska 3482</t>
  </si>
  <si>
    <t>998276101R00</t>
  </si>
  <si>
    <t>Přesun hmot, trubní vedení, otevř. výkop</t>
  </si>
  <si>
    <t>na vzdálenost 15 m od hrany výkopu nebo od okraje šachty</t>
  </si>
  <si>
    <t>Trubky RCprotect® odolávají zejména vlivům při pokládce do výkopu bez pískového lože a dlouhodobým bodovým zatížením.</t>
  </si>
  <si>
    <t>Kotouč 100 m</t>
  </si>
  <si>
    <t>PODZEMNÍ HYDRANT</t>
  </si>
  <si>
    <t>bez koule</t>
  </si>
  <si>
    <t>teleskopické 1,30-1,80 m • •</t>
  </si>
  <si>
    <t>1 zemní souprava pro více dimenzí šoupat</t>
  </si>
  <si>
    <t>Chránička s integrovaným spojovacím mechanismem</t>
  </si>
  <si>
    <t>Žádné další upevňovní (šroubem, kolíčkem) není již třeba</t>
  </si>
  <si>
    <t>Všechny zemní soupravy (tuhé i teleskopické) jsou chráněny před vniknutím nečistot a povrchové vody.</t>
  </si>
  <si>
    <t>Teleskopická zemní souprava umožňuje plynulé přizpůsobování uličnímu povrchu.</t>
  </si>
  <si>
    <t>Toto se provádí roztahováním nebo zasouváním teleskopické trubky a klíčové tyče.</t>
  </si>
  <si>
    <t>Š7-Š17 : (369,54-132,4)*1,3</t>
  </si>
  <si>
    <t>Š9-Š18-Š19 : 45*1,3</t>
  </si>
  <si>
    <t>Š1-Š7 : 132,4*1,3</t>
  </si>
  <si>
    <t>oatatní : 25*1,3</t>
  </si>
  <si>
    <t>119001411R00</t>
  </si>
  <si>
    <t>Dočasné zajištění beton.a plast. potrubí do DN 200</t>
  </si>
  <si>
    <t>voda : 1,5*11</t>
  </si>
  <si>
    <t>1,5*3</t>
  </si>
  <si>
    <t>plyn : 1,5*3</t>
  </si>
  <si>
    <t>119001421R00</t>
  </si>
  <si>
    <t>Dočasné zajištění kabelů - do počtu 3 kabelů</t>
  </si>
  <si>
    <t>1,5*8</t>
  </si>
  <si>
    <t>Š7-Š17 : (369,54-132,4)*1,3*0,1</t>
  </si>
  <si>
    <t>Š9-Š18-Š19 : 45*1,3*0,1</t>
  </si>
  <si>
    <t>130001101R00</t>
  </si>
  <si>
    <t>Příplatek za ztížené hloubení v blízkosti vedení</t>
  </si>
  <si>
    <t xml:space="preserve">předpoklad 1,5 m3 : </t>
  </si>
  <si>
    <t>voda : 1,5*11*1,5</t>
  </si>
  <si>
    <t>1,5*3*1,5</t>
  </si>
  <si>
    <t>plyn : 1,5*3*1,5</t>
  </si>
  <si>
    <t>kabel : 1,5*8*1,5</t>
  </si>
  <si>
    <t>hlavní stoka : 1366,653*0,7</t>
  </si>
  <si>
    <t>vedlejší stoka : 173,38*0,7</t>
  </si>
  <si>
    <t>rošíření šachty Š1-Š19 : 305,625*0,7</t>
  </si>
  <si>
    <t>příprava šachty Š14, Š9 : 69,217*0,7</t>
  </si>
  <si>
    <t>přípojky hlavní stoka : 382,03*0,7</t>
  </si>
  <si>
    <t>přípojky vedlejší stoka : 137,394*0,7</t>
  </si>
  <si>
    <t xml:space="preserve">50% : </t>
  </si>
  <si>
    <t>hlavní stoka : 1366,653*0,7*0,5</t>
  </si>
  <si>
    <t>vedlejší stoka : 173,38*0,7*0,5</t>
  </si>
  <si>
    <t>rošíření šachty Š1-Š19 : 305,625*0,7*0,5</t>
  </si>
  <si>
    <t>příprava šachty Š14, Š9 : 69,217*0,7*0,5</t>
  </si>
  <si>
    <t>přípojky hlavní stoka : 382,03*0,7*0,5</t>
  </si>
  <si>
    <t>přípojky vedlejší stoka : 137,394*0,7*0,5</t>
  </si>
  <si>
    <t>hlavní stoka : 1366,653*0,3</t>
  </si>
  <si>
    <t>vedlejší stoka : 173,38*0,3</t>
  </si>
  <si>
    <t>rošíření šachty Š1-Š19 : 305,625*0,3</t>
  </si>
  <si>
    <t>příprava šachty Š14, Š9 : 69,217*0,3</t>
  </si>
  <si>
    <t>přípojky hlavní stoka : 382,03*0,3</t>
  </si>
  <si>
    <t>přípojky vedlejší stoka : 137,394*0,3</t>
  </si>
  <si>
    <t>hlavní stoka : 1366,653*0,3*0,5</t>
  </si>
  <si>
    <t>vedlejší stoka : 173,38*0,3*0,5</t>
  </si>
  <si>
    <t>rošíření šachty Š1-Š19 : 305,625*0,3*0,5</t>
  </si>
  <si>
    <t>příprava šachty Š14, Š9 : 69,217*0,3*0,5</t>
  </si>
  <si>
    <t>přípojky hlavní stoka : 382,03*0,3*0,5</t>
  </si>
  <si>
    <t>přípojky vedlejší stoka : 137,394*0,3*0,5</t>
  </si>
  <si>
    <t xml:space="preserve">mezi staničením : </t>
  </si>
  <si>
    <t xml:space="preserve">do 2,5 m : </t>
  </si>
  <si>
    <t>(133-0)*2,5</t>
  </si>
  <si>
    <t>(254-216)*2,5</t>
  </si>
  <si>
    <t xml:space="preserve">do 3 m : </t>
  </si>
  <si>
    <t>(216-133)*3</t>
  </si>
  <si>
    <t>(369-354)*3</t>
  </si>
  <si>
    <t xml:space="preserve">do 3,5m : </t>
  </si>
  <si>
    <t>(286-254)*3,5</t>
  </si>
  <si>
    <t>(354-353)*3,5</t>
  </si>
  <si>
    <t xml:space="preserve">do 4 m : </t>
  </si>
  <si>
    <t>(295-254)*4</t>
  </si>
  <si>
    <t>(353-345)*4</t>
  </si>
  <si>
    <t xml:space="preserve">vedlejší stoka : </t>
  </si>
  <si>
    <t>(45-21)*3</t>
  </si>
  <si>
    <t>21*3,5</t>
  </si>
  <si>
    <t>151101103R00</t>
  </si>
  <si>
    <t>Pažení a rozepření stěn rýh - příložné - hl.do 8 m</t>
  </si>
  <si>
    <t xml:space="preserve">do 4,5 m : </t>
  </si>
  <si>
    <t>(305-295)*4,5</t>
  </si>
  <si>
    <t>(345-332)*4,5</t>
  </si>
  <si>
    <t xml:space="preserve">do 5 m : </t>
  </si>
  <si>
    <t>(312-305)*5</t>
  </si>
  <si>
    <t>(332-322)*5</t>
  </si>
  <si>
    <t xml:space="preserve">do 5,5 m : </t>
  </si>
  <si>
    <t>(320-305)*5,5</t>
  </si>
  <si>
    <t>151101113R00</t>
  </si>
  <si>
    <t>Odstranění pažení stěn rýh - příložné - hl. do 8 m</t>
  </si>
  <si>
    <t xml:space="preserve">odvoz na deponii města : </t>
  </si>
  <si>
    <t>výkop : 1704,0093+730,2897</t>
  </si>
  <si>
    <t>drn : 36,6782</t>
  </si>
  <si>
    <t>ornice : 36,6782</t>
  </si>
  <si>
    <t>zásyp : 1092,78</t>
  </si>
  <si>
    <t>obsyp : 183,975</t>
  </si>
  <si>
    <t xml:space="preserve">na deponie : </t>
  </si>
  <si>
    <t>pro zásyp : 1092,78</t>
  </si>
  <si>
    <t>pro obsyp : 183,975</t>
  </si>
  <si>
    <t xml:space="preserve">na deponii : </t>
  </si>
  <si>
    <t>hlavní stoka : 672,943</t>
  </si>
  <si>
    <t>vedlejší stoka : 70,524</t>
  </si>
  <si>
    <t>příprava šachty Š14, Š9 : 40,109</t>
  </si>
  <si>
    <t>přípojky hlavní stoka : 239,831</t>
  </si>
  <si>
    <t>přípojky vedlejší stoka : 69,373</t>
  </si>
  <si>
    <t>hlavní stoka : 369,536*1,3*0,58</t>
  </si>
  <si>
    <t>vedlejší stoka : 44,952*1,3*0,58</t>
  </si>
  <si>
    <t>příprava šachty Š14, Š9 : 17,5*1,3*0,58</t>
  </si>
  <si>
    <t>-(369,536+44,952+17,5)*3,14*0,16*0,16</t>
  </si>
  <si>
    <t>přípojky hlavní stoka : 102,1*1,3*0,413</t>
  </si>
  <si>
    <t>přípojky vedlejší stoka : 39,6*1,3*0,413</t>
  </si>
  <si>
    <t>-(102,1+39,6)*3,14*0,08*0,08</t>
  </si>
  <si>
    <t>rošíření šachty Š1-Š19 : 183,975</t>
  </si>
  <si>
    <t>573,73*0,22*0,23</t>
  </si>
  <si>
    <t>-573,73*3,14*0,05*0,05</t>
  </si>
  <si>
    <t xml:space="preserve">výměra CAD : </t>
  </si>
  <si>
    <t>DN 100 : 573,73</t>
  </si>
  <si>
    <t>273313511R00</t>
  </si>
  <si>
    <t>Beton základových desek prostý C 12/15, AX3</t>
  </si>
  <si>
    <t>pod šachty : 1,5*1,5*0,15*18</t>
  </si>
  <si>
    <t>573,73*1,05</t>
  </si>
  <si>
    <t>hlavní stoka : 369,536*1,3*0,225</t>
  </si>
  <si>
    <t>vedlejší stoka : 44,95*1,3*0,225</t>
  </si>
  <si>
    <t>příprava šachty Š14, Š9 : 17,5*1,3*0,225</t>
  </si>
  <si>
    <t>přípojky hlavní stoka : 102,1*1,3*0,187</t>
  </si>
  <si>
    <t>přípojky vedlejší stoka : 39,6*1,3*0,187</t>
  </si>
  <si>
    <t>podsyp šachty : 6,25*0,15*18</t>
  </si>
  <si>
    <t>831372121R00</t>
  </si>
  <si>
    <t>Montáž trub kameninových, pryž. kroužek, DN 300</t>
  </si>
  <si>
    <t>hlavní stoka : 369,536</t>
  </si>
  <si>
    <t>vedlejší stoka : 44,952</t>
  </si>
  <si>
    <t>příprava Š9 a Š18 : 15,13</t>
  </si>
  <si>
    <t>837371221R00</t>
  </si>
  <si>
    <t>Montáž tvarov. kamenin. odboč. pryž. krouž. DN 300</t>
  </si>
  <si>
    <t>č.p. 710, 709 : 2</t>
  </si>
  <si>
    <t>p.p.č. 1666/36,28,33,55,32 : 5</t>
  </si>
  <si>
    <t>837312221R00</t>
  </si>
  <si>
    <t>Montáž tvarov. kamenin. jednoos. pryž. kr. DN 150</t>
  </si>
  <si>
    <t xml:space="preserve">přechod kamenina plast : </t>
  </si>
  <si>
    <t>837372221R00</t>
  </si>
  <si>
    <t>Montáž tvarov. kamenin. jednoos. pryž. kr. DN 300</t>
  </si>
  <si>
    <t>GA DN 300 : 1</t>
  </si>
  <si>
    <t>GZ DN 300 : 1</t>
  </si>
  <si>
    <t>Montáž trub kanaliz. z plastu, hrdlových, DN 150</t>
  </si>
  <si>
    <t>přípojky : 124,95</t>
  </si>
  <si>
    <t>877313126R00</t>
  </si>
  <si>
    <t>Montáž víčka nebo zátky plast. gum. kroužek DN 150</t>
  </si>
  <si>
    <t>892571111R00</t>
  </si>
  <si>
    <t>Zkouška těsnosti kanalizace DN do 200, vodou</t>
  </si>
  <si>
    <t>892581111R00</t>
  </si>
  <si>
    <t>Zkouška těsnosti kanalizace DN do 300, vodou</t>
  </si>
  <si>
    <t>892573111R00</t>
  </si>
  <si>
    <t>Zabezpečení konců kanal. potrubí DN do 200, vodou</t>
  </si>
  <si>
    <t>úsek</t>
  </si>
  <si>
    <t>V položce jsou zakalkulovány náklady na osazení a odstranění dvou těsnicích uzávěrů.</t>
  </si>
  <si>
    <t>Instalace vaku zahrnuje:</t>
  </si>
  <si>
    <t>¦důkladné mechanické očištění pláště vaku</t>
  </si>
  <si>
    <t>¦důkladné očištění vnitřku trubky v délce instalovaného vaku</t>
  </si>
  <si>
    <t>¦opakovaná kontrola tlaku ve vaku pomocí manometru nebo pistolového tlakoměru</t>
  </si>
  <si>
    <t>¦zajištění vaku proti vysunutí z potrubí (zaklínit trámkem) - zvláště průtočné vaky z kovovou výstuhou, hrozí svlečení a utržení vaku z tělesa</t>
  </si>
  <si>
    <t>¦přivázání vaku lanem za oko armatury vaku a šachetní stupačku (zajištění proti odplutí)</t>
  </si>
  <si>
    <t>¦opatrné vytažení vyfouknutého vaku z potrubí</t>
  </si>
  <si>
    <t>892583111R00</t>
  </si>
  <si>
    <t>Zabezpečení konců kanal. potrubí DN do 300, vodou</t>
  </si>
  <si>
    <t>892855111R00</t>
  </si>
  <si>
    <t>Kontrola kanalizace TV kamerou do 15 m</t>
  </si>
  <si>
    <t>přípojky : 19</t>
  </si>
  <si>
    <t>892855112R00</t>
  </si>
  <si>
    <t>Kontrola kanalizace TV kamerou do 50 m</t>
  </si>
  <si>
    <t>892855115R00</t>
  </si>
  <si>
    <t>Kontrola kanalizace TV kamerou do 500 m</t>
  </si>
  <si>
    <t>894421111RT1</t>
  </si>
  <si>
    <t>Osazení betonových dílců šachet do 0,5 t skruže rovné, na kroužek, do 0,5 t</t>
  </si>
  <si>
    <t>vyrovnávací prstence : 5+3+16+7</t>
  </si>
  <si>
    <t>skruž : 14</t>
  </si>
  <si>
    <t>894421112RT1</t>
  </si>
  <si>
    <t>Osazení betonových dílců šachet do 1,4 t skruže rovné, na kroužek, do 1,4 t</t>
  </si>
  <si>
    <t>sktuž : 9+4</t>
  </si>
  <si>
    <t>894422111RT1</t>
  </si>
  <si>
    <t>Osazení betonových dílců šachet skruže přechodové, na kroužek</t>
  </si>
  <si>
    <t>konus : 18</t>
  </si>
  <si>
    <t>894423112RT1</t>
  </si>
  <si>
    <t>Osazení betonových dílců šachet do 3,0 t šachtová dna, na kroužek, do 3,0 t</t>
  </si>
  <si>
    <t>894432112R00</t>
  </si>
  <si>
    <t>Osazení plastové šachty revizní prům.425 mm</t>
  </si>
  <si>
    <t>899102111R00</t>
  </si>
  <si>
    <t>Osazení poklopu s rámem do 100 kg</t>
  </si>
  <si>
    <t>šachty : 18</t>
  </si>
  <si>
    <t>Dodávka a montáž - napojení na stávajících domovních přípojek</t>
  </si>
  <si>
    <t>č.p.711, 710, 709 : 3</t>
  </si>
  <si>
    <t>286147913R</t>
  </si>
  <si>
    <t>Trubka kanalizační odolná PPKGEM 160 x 4,9 x 1000 mm</t>
  </si>
  <si>
    <t>Kanalizace do náročných podmínek.</t>
  </si>
  <si>
    <t>Kanalizační trubky a tvarovky z polypropylenu, se schopností odolávat vařící vodě a účinkům světla, vyráběné v souladu s DIN EN 14758. Svými vlastnostmi odpovídá požadavkům normy ČSN EN 1852.</t>
  </si>
  <si>
    <t>Kruhová tuhost SN 10 kN/m2</t>
  </si>
  <si>
    <t>Dlouhodobá teplotní odolnost 90 °C</t>
  </si>
  <si>
    <t>Vysoká chemická odolnost pH 2 - pH 12 (kyselina / alkalické)</t>
  </si>
  <si>
    <t>přípojky : 124,95*1,05</t>
  </si>
  <si>
    <t>1-0,1975</t>
  </si>
  <si>
    <t>28651832.AR</t>
  </si>
  <si>
    <t>Zátka hrdla kanalizační KGM DN 150 PVC</t>
  </si>
  <si>
    <t>28651858.AR</t>
  </si>
  <si>
    <t>Přechod kamenina - PVC kanalizační KGUS 160 PVC</t>
  </si>
  <si>
    <t>286971403R</t>
  </si>
  <si>
    <t>Roura šachtová korugovaná  bez hrdla 425/2000 mm</t>
  </si>
  <si>
    <t>28697166R</t>
  </si>
  <si>
    <t>Adaptér teleskopický PP 425/375</t>
  </si>
  <si>
    <t>286971672R</t>
  </si>
  <si>
    <t>Dno šachtové výkyvné 425/160 přímé pro KG</t>
  </si>
  <si>
    <t>552417011R</t>
  </si>
  <si>
    <t>Poklop litina 400/1,5 t do šachtové roury RŠ DN400</t>
  </si>
  <si>
    <t>55340325R</t>
  </si>
  <si>
    <t>Poklop D 400- litinový, bez odvětrání  poklop kanalizační s tlumící vložkou; litinový; D vnější 785 mm; únosnost D 400 kN; bez odvětrání</t>
  </si>
  <si>
    <t>59224154R</t>
  </si>
  <si>
    <t>Skruž TBS-Q 1000/1000/120 SP</t>
  </si>
  <si>
    <t>59224175R</t>
  </si>
  <si>
    <t>Prstenec vyrovnávací TBW-Q 625/60/120</t>
  </si>
  <si>
    <t>59224177.AR</t>
  </si>
  <si>
    <t>Prstenec vyrovnávací TBW-Q 625/120/120</t>
  </si>
  <si>
    <t>59224177R</t>
  </si>
  <si>
    <t>Prstenec vyrovnávací TBW-Q 625/100/120</t>
  </si>
  <si>
    <t>59224353.AR</t>
  </si>
  <si>
    <t>Konus šachetní TBR-Q.1 100-63/58/12 KPS</t>
  </si>
  <si>
    <t>59224369.AR</t>
  </si>
  <si>
    <t>Dno šachetní DN 300/800 spoj C tř. 160 - jeden vtok, jeden odtok</t>
  </si>
  <si>
    <t>Š2,Š3,Š8,Š5,Š6,Š17 : 6</t>
  </si>
  <si>
    <t>59224370.AR</t>
  </si>
  <si>
    <t>Dno šachetní DN 300/800 spoj C tř. 160 - dva vtoky, jeden odtok</t>
  </si>
  <si>
    <t>Š1,Š7,Š12,Š15,Š16,Š18 : 6</t>
  </si>
  <si>
    <t>Š4,Š19 : 2</t>
  </si>
  <si>
    <t>59224371.AR</t>
  </si>
  <si>
    <t>Dno šachetní DN 300/800 spoj C tř. 160 - tři vtoky, jeden odtok</t>
  </si>
  <si>
    <t>Š9,Š11,Š13,Š14 : 4</t>
  </si>
  <si>
    <t>59224373.AR</t>
  </si>
  <si>
    <t>Těsnění elastom pro šach díly EMT - DN 1000</t>
  </si>
  <si>
    <t>59224382R</t>
  </si>
  <si>
    <t xml:space="preserve">Skruž šachtová  TBS - Q 1000/500/120 SP </t>
  </si>
  <si>
    <t>59224383R</t>
  </si>
  <si>
    <t xml:space="preserve">Skruž šachtová  TBS - Q 1000/250/120 SP </t>
  </si>
  <si>
    <t>59710699.AR</t>
  </si>
  <si>
    <t>Trouba kameninová hrdlová DN 300, l=2,50 m trouba kameninová hrdlová; DN 300,0 mm; l = 2500,0 mm; třída 160; spoj C; FN 48 kN/m</t>
  </si>
  <si>
    <t>hlavní stoka : 369,536*1,05</t>
  </si>
  <si>
    <t>390-388,0128</t>
  </si>
  <si>
    <t>vedlejší stoka : 44,952*1,05</t>
  </si>
  <si>
    <t>47,5-47,1996</t>
  </si>
  <si>
    <t>příprava Š9 a Š18 : 15,13*1,05</t>
  </si>
  <si>
    <t>17,5-15,8865</t>
  </si>
  <si>
    <t>59710824.AR</t>
  </si>
  <si>
    <t>Trouba kameninová zkrácená GZ DN 300, FN 48 trouba kameninová hrdlová, vtok; zkrácená; DN 300,0 mm; l = 600,0 mm; třída 160; spoj C; FN 48 kN/m</t>
  </si>
  <si>
    <t>59710837.AR</t>
  </si>
  <si>
    <t>Trouba kameninová zkrácená GA DN 300, FN 48 trouba kameninová odtok; zkrácená; DN 300,0 mm; l = 600,0 mm; třída 160; spoj C; FN 48 kN/m</t>
  </si>
  <si>
    <t>59711549R</t>
  </si>
  <si>
    <t>Odbočka 45° kamenina hrdlová 300/150 FN 48/40 DN 300,0 mm; DN2 150 mm; spoj C/F; třída 160; FN 48 kN/m; FN2 34 kN/m</t>
  </si>
  <si>
    <t>Š1-Š7 : 132,4*2</t>
  </si>
  <si>
    <t>oatatní : 50</t>
  </si>
  <si>
    <t>936452115R00</t>
  </si>
  <si>
    <t>Výplň potrubí cementopopílkovou suspenzí DN 300</t>
  </si>
  <si>
    <t xml:space="preserve">m     </t>
  </si>
  <si>
    <t>výměra CAD : 95</t>
  </si>
  <si>
    <t>962052211R00</t>
  </si>
  <si>
    <t>Bourání zdiva železobetonového nadzákladového</t>
  </si>
  <si>
    <t xml:space="preserve">kanalizační šachta : </t>
  </si>
  <si>
    <t>3,14*0,62*0,62*2</t>
  </si>
  <si>
    <t>-3,14*0,5*0,5*2</t>
  </si>
  <si>
    <t>Položka je určena pro zabezpečení jakéhokoliv druhu potrubí v úseku mezi dvěma šachtami pro zkoušku těsnosti vodou.</t>
  </si>
  <si>
    <t>¦nafouknutí vaku na provozní tlak</t>
  </si>
  <si>
    <t>¦vypuštění vaku</t>
  </si>
  <si>
    <t>Vyznačují se hladkou homogennní stěnou s vysokou kruhovou tuhostí, čímž jsou předurčeny pro uložení v zemi v místech s vyššími vrcholovými tlaky - dálniční vozovky, extrémní hloubky uložení, oblasti s vysokou hladinou podzemní vody atd.</t>
  </si>
  <si>
    <t>Těsnost spojů systému při přetlaku i podtlaku zajišťuje vícebřitý těsnicí element, který je opatřen napínacím břitem - zabraňuje vniknutí nečistot mezi těsnění a stěnu trubky, vymezovacím břitem - fixuje pozici zasunuté trubky, stíracím břitem - odstraňuje zbytky nečistot ze zasouvaného konce trubky, hlavním břitem - zajišťuje dlouhodobé utěsnění spoje.</t>
  </si>
  <si>
    <t>167,46</t>
  </si>
  <si>
    <t>113107530R00</t>
  </si>
  <si>
    <t>Odstranění podkladu pl. 50 m2,kam.drcené tl.30 cm</t>
  </si>
  <si>
    <t>ul. Mánesova : 14,881</t>
  </si>
  <si>
    <t>113107615R00</t>
  </si>
  <si>
    <t>Odstranění podkladu nad 50 m2,kam.drcené tl.15 cm</t>
  </si>
  <si>
    <t>ul. U koupaliště : 178,509</t>
  </si>
  <si>
    <t>113108311R00</t>
  </si>
  <si>
    <t>Odstranění asfaltové vrstvy pl. do 50 m2, tl.11 cm</t>
  </si>
  <si>
    <t>ul. Mánesova : 29,441</t>
  </si>
  <si>
    <t>113108405R00</t>
  </si>
  <si>
    <t>Odstranění asfaltové vrstvy pl.nad 50 m2, tl. 5 cm</t>
  </si>
  <si>
    <t>ul. U koupaliště : 311,145</t>
  </si>
  <si>
    <t>113109606R00</t>
  </si>
  <si>
    <t>Odstranění podkladu pl.nad 50m2, asf. recykl, tl. 6cm</t>
  </si>
  <si>
    <t>voda : 4*1,5</t>
  </si>
  <si>
    <t>plyn : 5*1,5</t>
  </si>
  <si>
    <t>kanalizace : 1*1,5</t>
  </si>
  <si>
    <t>kabel : 5*1,5</t>
  </si>
  <si>
    <t>167,46*0,1</t>
  </si>
  <si>
    <t>voda : 4*1,5*1,5</t>
  </si>
  <si>
    <t>plyn : 5*1,5*1,5</t>
  </si>
  <si>
    <t>kanalizace : 1*1,5*1,5</t>
  </si>
  <si>
    <t>kabel : 5*1,5*1,5</t>
  </si>
  <si>
    <t>131201112R00</t>
  </si>
  <si>
    <t>Hloubení nezapaž. jam hor.3 do 1000 m3, STROJNĚ</t>
  </si>
  <si>
    <t>vsakovací objekt : 295,476*0,7</t>
  </si>
  <si>
    <t>vsakovací objekt : 295,476*0,7*0,5</t>
  </si>
  <si>
    <t>vsakovací objekt : 295,476*0,3</t>
  </si>
  <si>
    <t>vsakovací objekt : 295,476*0,3*0,5</t>
  </si>
  <si>
    <t>hlavní stoka : 867,112*0,7</t>
  </si>
  <si>
    <t>přípojky : 31,289*0,7</t>
  </si>
  <si>
    <t>šachty rošíření : 208,581*0,7</t>
  </si>
  <si>
    <t>hlavní stoka : 867,112*0,7*0,5</t>
  </si>
  <si>
    <t>přípojky : 31,289*0,7*0,5</t>
  </si>
  <si>
    <t>šachty rošíření : 208,581*0,7*0,5</t>
  </si>
  <si>
    <t>hlavní stoka : 867,112*0,3</t>
  </si>
  <si>
    <t>přípojky : 31,289*0,3</t>
  </si>
  <si>
    <t>šachty rošíření : 208,581*0,3</t>
  </si>
  <si>
    <t>hlavní stoka : 867,112*0,3*0,5</t>
  </si>
  <si>
    <t>přípojky : 31,289*0,3*0,5</t>
  </si>
  <si>
    <t>šachty rošíření : 208,581*0,3*0,5</t>
  </si>
  <si>
    <t>133201101R00</t>
  </si>
  <si>
    <t>Hloubení šachet v hor.3 do 100 m3</t>
  </si>
  <si>
    <t>horská vpusť : 23,514*0,7</t>
  </si>
  <si>
    <t>133201109R00</t>
  </si>
  <si>
    <t>Příplatek za lepivost - hloubení šachet v hor.3</t>
  </si>
  <si>
    <t>horská vpusť : 23,514*0,7*0,5</t>
  </si>
  <si>
    <t>133301101R00</t>
  </si>
  <si>
    <t>Hloubení šachet v hor.4 do 100 m3</t>
  </si>
  <si>
    <t>horská vpusť : 23,514*0,3</t>
  </si>
  <si>
    <t>133301109R00</t>
  </si>
  <si>
    <t>Příplatek za lepivost - hloubení šachet v hor.4</t>
  </si>
  <si>
    <t>horská vpusť : 23,514*0,3*0,5</t>
  </si>
  <si>
    <t xml:space="preserve">do 2,0 m : </t>
  </si>
  <si>
    <t>(9,2-4,45)*2</t>
  </si>
  <si>
    <t>(30,64-13,7)*2</t>
  </si>
  <si>
    <t>(13,7-9,2)*2,5</t>
  </si>
  <si>
    <t>(133,98-30,64)*2,5</t>
  </si>
  <si>
    <t xml:space="preserve">do 3,0 m : </t>
  </si>
  <si>
    <t>(280,4-133,98)*3</t>
  </si>
  <si>
    <t xml:space="preserve">přípojky : </t>
  </si>
  <si>
    <t>do 2,5 m : 35*2,5</t>
  </si>
  <si>
    <t>rýha : 774,8874+332,0946</t>
  </si>
  <si>
    <t>jáma : 206,8332+88,6428</t>
  </si>
  <si>
    <t>šachta : 16,4598+7,0542</t>
  </si>
  <si>
    <t>pro zásypy : 201,691</t>
  </si>
  <si>
    <t>pro obsypy : 352,22</t>
  </si>
  <si>
    <t>ornice : 16,746</t>
  </si>
  <si>
    <t>drn : 16,746</t>
  </si>
  <si>
    <t>hlavní stoka : 184,725</t>
  </si>
  <si>
    <t>přípojky : 16,966</t>
  </si>
  <si>
    <t>hlavní stoka : 271,11*1*0,536</t>
  </si>
  <si>
    <t>-271,11*3,14*0,15*0,15</t>
  </si>
  <si>
    <t>přípojky : 34,75*1*0,413</t>
  </si>
  <si>
    <t>-34,75*3,14*0,075*0,075</t>
  </si>
  <si>
    <t>šachty : 127,991</t>
  </si>
  <si>
    <t>horská vpusť : 18,159</t>
  </si>
  <si>
    <t>vsakovací objekt : 206,07</t>
  </si>
  <si>
    <t>11.01</t>
  </si>
  <si>
    <t>Dodávka a montáž - zajištění sloupů vedení NN</t>
  </si>
  <si>
    <t>11.02</t>
  </si>
  <si>
    <t>Dodávka a montáž - zajištění podezdívky oplocení</t>
  </si>
  <si>
    <t>11.03</t>
  </si>
  <si>
    <t>Dodávka a montáž - zajištění rozvodné skříně NN</t>
  </si>
  <si>
    <t>výměry CAD : 15,599</t>
  </si>
  <si>
    <t>výměry CAD : 305,86</t>
  </si>
  <si>
    <t>213151111R00</t>
  </si>
  <si>
    <t>Montáž vsakovacího bloku nebo tunelu</t>
  </si>
  <si>
    <t>213151121R00</t>
  </si>
  <si>
    <t>Obalení vsakovacích bloků geotextílií</t>
  </si>
  <si>
    <t xml:space="preserve">vsakovací objekt : </t>
  </si>
  <si>
    <t>4,8*4,8*2</t>
  </si>
  <si>
    <t>4,8*1,56*4</t>
  </si>
  <si>
    <t>247531111R00</t>
  </si>
  <si>
    <t>Obsyp vsakovacího objektu z kamen. hrubého drceného 32 -63 mm</t>
  </si>
  <si>
    <t>Včetně dodání obsypových hmot.</t>
  </si>
  <si>
    <t>(0,275+5,05+0,275)*(0,275+5,05+0,275)*1,56</t>
  </si>
  <si>
    <t>-4,8*4,8*1,56</t>
  </si>
  <si>
    <t>271531111R00</t>
  </si>
  <si>
    <t>Polštář základu z kameniva hr. drceného 8-16 mm - drenážní vrstva</t>
  </si>
  <si>
    <t>vsakovací objekt : (0,275+5,05+0,275)*(0,275+5,05+0,275)*0,05</t>
  </si>
  <si>
    <t>271531112R00</t>
  </si>
  <si>
    <t>Polštář základu z kameniva hr. drceného 32-63 mm</t>
  </si>
  <si>
    <t>vsakovací objekt : (0,275+5,05+0,275)*(0,275+5,05+0,275)*0,1</t>
  </si>
  <si>
    <t>horská vpusť : 2,1*1,5*0,1</t>
  </si>
  <si>
    <t>pod šachty Š2-Š13 : 1,5*1,5*0,15*12</t>
  </si>
  <si>
    <t>pod šachty Š1a, Š1b : 1,6*1,6*0,15*2</t>
  </si>
  <si>
    <t>pod horskou vpusť : 1,7*1,1*0,15</t>
  </si>
  <si>
    <t>28324473R</t>
  </si>
  <si>
    <t>Voštinový blok   2400x1200x52 mm</t>
  </si>
  <si>
    <t>Technické parametry:</t>
  </si>
  <si>
    <t>Voštinový blok pro max. násyp zeminy 1,8 m. Hmotnost bloku 53 kg, rozměry 2400 x 1200 x 520 mm, tj. 1,5 m3.</t>
  </si>
  <si>
    <t>• 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</si>
  <si>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</si>
  <si>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</si>
  <si>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</si>
  <si>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</si>
  <si>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>305,86*1,05</t>
  </si>
  <si>
    <t>4,8*4,8*2*1,15</t>
  </si>
  <si>
    <t>4,8*1,56*4*1,15</t>
  </si>
  <si>
    <t>hlavní stoka : 271,11*1*0,229</t>
  </si>
  <si>
    <t>přípojky : 34,75*1*0,187</t>
  </si>
  <si>
    <t>podsyp šachty : 6,25*0,15*12</t>
  </si>
  <si>
    <t>564113506R00</t>
  </si>
  <si>
    <t>Podklad z asf.recyklátu fr. 0-32 po zhutn.tl.6 cm</t>
  </si>
  <si>
    <t>ul. U koupaliště : 179,509</t>
  </si>
  <si>
    <t>577131211RT2</t>
  </si>
  <si>
    <t>Beton asfalt. ACO 8,nebo ACO 11, do 3 m, tl. 4 cm plochy 201-1000 m2</t>
  </si>
  <si>
    <t>přípojky : 34,75</t>
  </si>
  <si>
    <t>871353121R00</t>
  </si>
  <si>
    <t>Montáž trub kanaliz. z plastu, hrdlových, DN 200</t>
  </si>
  <si>
    <t>rozváděcí a odvzdušňovací drén : 33,091</t>
  </si>
  <si>
    <t>871373121R00</t>
  </si>
  <si>
    <t>Montáž trub kanaliz. z plastu, hrdlových, DN 300</t>
  </si>
  <si>
    <t>hlavní stoka : 271,11</t>
  </si>
  <si>
    <t>877353121R00</t>
  </si>
  <si>
    <t>Montáž tvarovek odboč. plast. gum. kroužek DN 200</t>
  </si>
  <si>
    <t>rozváděcí a odvzdušňovací drén : 1</t>
  </si>
  <si>
    <t>877373121R00</t>
  </si>
  <si>
    <t>Montáž tvarovek odboč. plast. gum. kroužek DN 300</t>
  </si>
  <si>
    <t>877353123R00</t>
  </si>
  <si>
    <t>Montáž tvarovek jednoos. plast. gum.kroužek DN 200</t>
  </si>
  <si>
    <t>rozváděcí a odvzdušňovací drén : 8</t>
  </si>
  <si>
    <t xml:space="preserve">vyrovnávací prstence : </t>
  </si>
  <si>
    <t>Š3-Š13 : 10+6+3+1</t>
  </si>
  <si>
    <t>Š2 : 1+1</t>
  </si>
  <si>
    <t>Š1a, Š1b : 1</t>
  </si>
  <si>
    <t xml:space="preserve">skruž : </t>
  </si>
  <si>
    <t>Š3-Š13 : 10</t>
  </si>
  <si>
    <t>Š2 : 1</t>
  </si>
  <si>
    <t>Š1a, Š1b : 1+1</t>
  </si>
  <si>
    <t>Š3-Š13 : 6+1</t>
  </si>
  <si>
    <t>Š2 : 0</t>
  </si>
  <si>
    <t>Š1a, Š1b : 1+1+1</t>
  </si>
  <si>
    <t xml:space="preserve">konus : </t>
  </si>
  <si>
    <t>Š3-Š13 : 11</t>
  </si>
  <si>
    <t xml:space="preserve">zákrytová deska : </t>
  </si>
  <si>
    <t>Š1a, Š1b : 2</t>
  </si>
  <si>
    <t>Š2 : 2</t>
  </si>
  <si>
    <t>894423114R00</t>
  </si>
  <si>
    <t>Osaz. bet. dílců šachet, dna, do 5,0 t</t>
  </si>
  <si>
    <t>horská vpusť : 1</t>
  </si>
  <si>
    <t>899204111R00</t>
  </si>
  <si>
    <t>Osazení mříží litinových nad 150 kg</t>
  </si>
  <si>
    <t>Dodávka a montáž - napojení vsakovacího objektu bezpečnostním odtokem do zatrubněné vodoteče</t>
  </si>
  <si>
    <t>286111931R</t>
  </si>
  <si>
    <t>Trubka kanalizační PVC  SN 12 DN 300/1000 hladká, s hrdlem, červenohnědá</t>
  </si>
  <si>
    <t>Tento systém zaručuje při správné montáži dokonalou  těsnost  do  výšky  vodního  sloupce  5  metrů.</t>
  </si>
  <si>
    <t>Teplota při pokládce: min. -10 °C, max. 50 °C</t>
  </si>
  <si>
    <t>Max. teplota média: trvale do 40 °C, krátkodobě do 60 °C</t>
  </si>
  <si>
    <t>Orientační výška krytí: min. 0,5 m, max. 10 m</t>
  </si>
  <si>
    <t>Max. rychlost média: 12 m/s</t>
  </si>
  <si>
    <t>286111932R</t>
  </si>
  <si>
    <t>Trubka kanalizační PVC SN 12 DN 300/3000 hladká, s hrdlem, červenohnědá</t>
  </si>
  <si>
    <t>286111933R</t>
  </si>
  <si>
    <t>Trubka kanalizační PVC SN 12 DN 300/6000 hladká, s hrdlem, červenohnědá</t>
  </si>
  <si>
    <t>286139913R</t>
  </si>
  <si>
    <t>Trubka drenážní PE-HD DN 200 perforovaná, SN 4</t>
  </si>
  <si>
    <t>Speciální perforace, velké množství krátkých otvorů, bez otřepů.</t>
  </si>
  <si>
    <t>rozváděcí a odvzdušňovací drén : 23</t>
  </si>
  <si>
    <t>286147915R</t>
  </si>
  <si>
    <t>Trubka kanalizační odolná PPKGEM 160 x 4,9 x 3000 mm</t>
  </si>
  <si>
    <t>286147919R</t>
  </si>
  <si>
    <t>Trubka kanalizační odolná PPKGEM 200 x 6,2 x 1000 mm</t>
  </si>
  <si>
    <t>rozváděcí a odvzdušňovací drén : 10</t>
  </si>
  <si>
    <t>286506131R</t>
  </si>
  <si>
    <t>Odbočka kanaliz. PVC SN 12 DN 300/150/45° hladká, s hrdlem, červenohnědá</t>
  </si>
  <si>
    <t>286544851R</t>
  </si>
  <si>
    <t>Vložka šachtová pískovaná DN200 kanalizační</t>
  </si>
  <si>
    <t>vsak : 2</t>
  </si>
  <si>
    <t>286544853R</t>
  </si>
  <si>
    <t>Vložka šachtová pískovaná DN300 kanalizační</t>
  </si>
  <si>
    <t>vsak : 1</t>
  </si>
  <si>
    <t>28656143R</t>
  </si>
  <si>
    <t>Koleno kanalizační odolné PPKGB DN 200 mm 87°</t>
  </si>
  <si>
    <t>28656167R</t>
  </si>
  <si>
    <t>Odbočka kanalizační odolná PPKGEA DN 200/200 mm 90°</t>
  </si>
  <si>
    <t>553403721R</t>
  </si>
  <si>
    <t>Mříž s rámem na horskou vpust C250, 1400/730/120 rám litinový s plastovou mříží</t>
  </si>
  <si>
    <t>592238270R</t>
  </si>
  <si>
    <t>Vpust horská prefa 1500/900/1350 mm</t>
  </si>
  <si>
    <t>vnitřní rozměr l =1200,0 mm; š = 600 mm; hl = 1 350 mm</t>
  </si>
  <si>
    <t>tl. stěny 150 mm</t>
  </si>
  <si>
    <t>592238271R</t>
  </si>
  <si>
    <t>Prstenec vyrovnávací 1500/900/200 mm pro horskou vpust</t>
  </si>
  <si>
    <t>vnitřní rozměr l =1200,0 mm; š = 600 mm; hl = 200 mm</t>
  </si>
  <si>
    <t>Š3-Š13 : 1</t>
  </si>
  <si>
    <t>59224174.AR</t>
  </si>
  <si>
    <t>Prstenec vyrovnávací TBW-Q 625/40/120</t>
  </si>
  <si>
    <t>Š3-Š13 : 3</t>
  </si>
  <si>
    <t>59224176R</t>
  </si>
  <si>
    <t>Prstenec vyrovnávací TBW-Q 625/80/120</t>
  </si>
  <si>
    <t>Š3-Š13 : 6</t>
  </si>
  <si>
    <t>59224354R</t>
  </si>
  <si>
    <t>Deska zákrytová TZK-Q.1 100-63/17</t>
  </si>
  <si>
    <t>59224367.AR</t>
  </si>
  <si>
    <t>Dno šachetní DN 300-200/500 - jeden vtok, jeden odtok</t>
  </si>
  <si>
    <t>Dno šachetní DN 300/800 - jeden vtok, jeden odtok</t>
  </si>
  <si>
    <t>Š7,Š10 : 2</t>
  </si>
  <si>
    <t>Š3,Š4,Š8,Š9,Š13,Š2 : 6</t>
  </si>
  <si>
    <t>Dno šachetní DN 300/800 - dva vtoky, jeden odtok</t>
  </si>
  <si>
    <t>Š5,Š6,Š11,Š12 : 4</t>
  </si>
  <si>
    <t>Š3-Š13 : 28</t>
  </si>
  <si>
    <t>Š1a, Š1b : 3+3</t>
  </si>
  <si>
    <t>hl. stoka : 29*2</t>
  </si>
  <si>
    <t>300*2</t>
  </si>
  <si>
    <t>přípojky : 10*2</t>
  </si>
  <si>
    <t>9700412.01</t>
  </si>
  <si>
    <t>Vrtání jádrové do prostého betonu do D 250 mm</t>
  </si>
  <si>
    <t>9700413.01</t>
  </si>
  <si>
    <t>Vrtání jádrové do prostého betonu do D 350 mm</t>
  </si>
  <si>
    <t>Akumulační a drenážní systém je skládaný z jednotlivých bloků voštinového typu.</t>
  </si>
  <si>
    <t>Tím je vytvořen podzemní prostor o velké kapacitě vhodný pro akumulaci a postupné zasakování srážkových vod ze zpevněných ploch a povrchů do půdy.</t>
  </si>
  <si>
    <t>Hlavní výhody systému</t>
  </si>
  <si>
    <t>Jedná  se  o  plnostěnné kanalizační trubky DN 150 – DN 400, SN 12 kN/m2 , zvenčí  i  zevnitř  hladké. Jsou  opatřeny hrdlem,  v  němž  je  vložen vysoce  elastický  jazýčkový  kroužek.  konce  trubek  (dříků)  jsou opatřeny  zkosením  pod  úhlem  15°.</t>
  </si>
  <si>
    <t>Způsob  použití  trubek  je  „U“  dle  normy  ČSN  EN  1401-1, tj. mimo budovy.</t>
  </si>
  <si>
    <t>Spolehlivá  funkce  těsnění  je  jištěna  výztužným  kroužkem  z  elastomeru.</t>
  </si>
  <si>
    <t>Je  tak  zamezeno  vypad-nutí nebo vytlačení kroužku při manipulaci a montáži.</t>
  </si>
  <si>
    <t>Drenážní potrubí je vyrobené z PEHD. je použitelný při velkém teplotním rozpětí.</t>
  </si>
  <si>
    <t>Použité PE-HD odolává praskání a nárazům do -40 °C, naproti tomu je použitelné i při teplotách do 80 °C ve kterých je stále tvarově stálý.</t>
  </si>
  <si>
    <t>Drenážní, vrstvené potrubí s profilovanou vnější stěnou a hladkou stěnou vnitřní (R2).</t>
  </si>
  <si>
    <t>783291002R00</t>
  </si>
  <si>
    <t>Nátěr asfaltový kovových konstrukcí dvojnásobný</t>
  </si>
  <si>
    <t>230191007R00</t>
  </si>
  <si>
    <t>Uložení chráničky ve výkopu PE 63 mm</t>
  </si>
  <si>
    <t>230191016R00</t>
  </si>
  <si>
    <t>Uložení chráničky ve výkopu PE 110 mm</t>
  </si>
  <si>
    <t>3457114702R</t>
  </si>
  <si>
    <t>Trubka kabelová chránička DN 63</t>
  </si>
  <si>
    <t>Elektroinstalační trubky</t>
  </si>
  <si>
    <t>Pro svou vysokou odolnost proti agresivním látkám má trubkový systém svoje opodstatnění i v chemickém průmyslu.</t>
  </si>
  <si>
    <t>Technické specifikace</t>
  </si>
  <si>
    <t>Konstrukce dvojité stěny - uvnitř hladká trubka a zevně trubka korugovaná</t>
  </si>
  <si>
    <t>Trubkový systém splňuje pevnost v tlaku &gt;450 N a umožňuje práci v teplotním rozmezí -45 °C</t>
  </si>
  <si>
    <t>až +60 °C při zachování tvaru trubky.</t>
  </si>
  <si>
    <t>Stupeň krytí: IP 67 - při použití těsnících kroužků.</t>
  </si>
  <si>
    <t>Trubky se dodávají standardně v červené barvě.</t>
  </si>
  <si>
    <t>Nasunutím dvou profilovaných těsnění na spojovanétrubky je možné zabránit zaplavení vodou.</t>
  </si>
  <si>
    <t>330,2*1,05</t>
  </si>
  <si>
    <t>1-0,71</t>
  </si>
  <si>
    <t>3457114705R</t>
  </si>
  <si>
    <t>Trubka kabelová chránička DN 110</t>
  </si>
  <si>
    <t>71,85*1,05</t>
  </si>
  <si>
    <t>-0,4425</t>
  </si>
  <si>
    <t>460010011RT2</t>
  </si>
  <si>
    <t>Vytýčení trasy nn vedení v přehled.terénu, v obci délka trasy do 500 m</t>
  </si>
  <si>
    <t>km</t>
  </si>
  <si>
    <t>460050703RT1</t>
  </si>
  <si>
    <t>Jáma do 2 m3 pro stožár veř.osvětlení, hor.3,ručně ruční výkop jámy</t>
  </si>
  <si>
    <t>0,6*0,6*0,9*12</t>
  </si>
  <si>
    <t>460100036R00</t>
  </si>
  <si>
    <t>Pouzdrový základ 600x600, v.900</t>
  </si>
  <si>
    <t>460200163RT1</t>
  </si>
  <si>
    <t>Výkop kabelové rýhy 35/80 cm  hor.3 strojní výkop rýhy</t>
  </si>
  <si>
    <t>460200283RT1</t>
  </si>
  <si>
    <t>Výkop kabelové rýhy 50/100 cm hor.3 strojní výkop rýhy</t>
  </si>
  <si>
    <t>460420018RT3</t>
  </si>
  <si>
    <t>Zřízení kabelového lože v rýze š.do 35 cm z písku tloušťka vrstvy 20 cm</t>
  </si>
  <si>
    <t>460420022RT3</t>
  </si>
  <si>
    <t>Zřízení kabelového lože v rýze š. do 65 cm z písku lože tloušťky 20 cm</t>
  </si>
  <si>
    <t>460490012RT1</t>
  </si>
  <si>
    <t>Fólie výstražná z PVC, šířka 33 cm fólie PVC šířka 33 cm</t>
  </si>
  <si>
    <t>309,75+11,3</t>
  </si>
  <si>
    <t>460490026R00</t>
  </si>
  <si>
    <t>Deska krycí kabelová plastová, šířka 250 mm</t>
  </si>
  <si>
    <t>460570143R00</t>
  </si>
  <si>
    <t>Zához rýhy 35/60 cm, hornina třídy 3, se zhutněním</t>
  </si>
  <si>
    <t>460570263R00</t>
  </si>
  <si>
    <t>Zához rýhy 50/80 cm, hornina třídy 3, se zhutněním</t>
  </si>
  <si>
    <t>460600001RT2</t>
  </si>
  <si>
    <t>Naložení a odvoz zeminy odvoz na vzdálenost 1000 m</t>
  </si>
  <si>
    <t>jáma : 0,6*0,6*0,9*12</t>
  </si>
  <si>
    <t>rýha š. 350 mm : 309,75*0,35*0,2</t>
  </si>
  <si>
    <t>rýha š. 500 mm : 11,3*0,5*0,2</t>
  </si>
  <si>
    <t>460600002R00</t>
  </si>
  <si>
    <t>Příplatek za odvoz za každých dalších 1000 m</t>
  </si>
  <si>
    <t>460620013RT1</t>
  </si>
  <si>
    <t>Provizorní úprava terénu v přírodní hornině 3 ruční vyrovnání a zhutnění</t>
  </si>
  <si>
    <t>(309,75+11,3)*0,8</t>
  </si>
  <si>
    <t>210100001R00</t>
  </si>
  <si>
    <t>Ukončení vodičů v rozvaděči nebo na přístrojii + zapojení do 2,5 mm2</t>
  </si>
  <si>
    <t>210100003R00</t>
  </si>
  <si>
    <t>Ukončení vodičů v rozvaděči nebo na přístrojii + zapojení do 16 mm2</t>
  </si>
  <si>
    <t>210192721R00</t>
  </si>
  <si>
    <t>Štítek označovací pro stožár VO</t>
  </si>
  <si>
    <t>210202111R00</t>
  </si>
  <si>
    <t>Svítidlo veřejného osvětlení na výložník</t>
  </si>
  <si>
    <t>210204011RS2</t>
  </si>
  <si>
    <t>Stožár osvětlovací ocelový délky do 12 m včetně nákladů na autojeřáb</t>
  </si>
  <si>
    <t>Montáž stožárů, jejich rozvoz po trase, postavení, vyrovnání a definitivní zajištění v základu.</t>
  </si>
  <si>
    <t>210204105RS2</t>
  </si>
  <si>
    <t>Výložník ocelový 2ramenný do 70 kg včetně nákladů na montážní plošinu</t>
  </si>
  <si>
    <t>Montáž výložníku, jejich rozvoz po trase, postavení, vyrovnání a definitivní zajištění v poloze.</t>
  </si>
  <si>
    <t>210204203R00</t>
  </si>
  <si>
    <t>Elektrovýzbroj stožáru pro 3 okruhy</t>
  </si>
  <si>
    <t>Montáž stožárové rozvodnice, montáže kabelu mezi rozvodnicí a vlastním svítidlem včetně jeho ukončení a zapojení v rozvodnici. U stožárů typu Ž je v položce zakalkulováno i zapojení dotykové spojky.</t>
  </si>
  <si>
    <t>210220021RT1</t>
  </si>
  <si>
    <t>Vedení uzemňovací v zemi FeZn do 120 mm2 vč.svorek včetně pásku FeZn 30 x 4 mm</t>
  </si>
  <si>
    <t>včetně montáže svorek spojovacích, odbočných, upevňovacích a spojovacího materiálu.</t>
  </si>
  <si>
    <t>210220022RT1</t>
  </si>
  <si>
    <t>Vedení uzemňovací v zemi FeZn, D 8 - 10 mm včetně drátu FeZn 10 mm</t>
  </si>
  <si>
    <t>210220302RT2</t>
  </si>
  <si>
    <t>Svorka hromosvodová nad 2 šrouby /ST, SJ, SR, atd/ včetně dodávky svorky SR 3a Fe, svorka zemnicí páska-drát; provedení Fe/Zn</t>
  </si>
  <si>
    <t>210950101R00</t>
  </si>
  <si>
    <t>Štítek označovací na kabel</t>
  </si>
  <si>
    <t>650125189R00</t>
  </si>
  <si>
    <t>Uložení kabelu Cu 4 x 10 mm2 do trubky</t>
  </si>
  <si>
    <t>trasa : 321</t>
  </si>
  <si>
    <t>napojení : 12*5</t>
  </si>
  <si>
    <t>ostatní : 5</t>
  </si>
  <si>
    <t>650125211R00</t>
  </si>
  <si>
    <t>Uložení kabelu Cu 5 x 1,5 mm2 do trubky</t>
  </si>
  <si>
    <t>12*10</t>
  </si>
  <si>
    <t>650142415R00</t>
  </si>
  <si>
    <t>Ukončení kabelu smršť. koncovkou 4 x 10 mm2</t>
  </si>
  <si>
    <t>650142511R00</t>
  </si>
  <si>
    <t>Ukončení kabelu smršť. koncovkou 5 x 2,5 - 4 mm2</t>
  </si>
  <si>
    <t>229.01</t>
  </si>
  <si>
    <t>Demontáž stožáru, svítidla a vystrojení - vč. likvidace</t>
  </si>
  <si>
    <t>286.01</t>
  </si>
  <si>
    <t>Hlava rozdělovací smršťovaná přímá do 1kV SKE 4f/1+2 kabel 12-32mm/průřez 1,5-35mm</t>
  </si>
  <si>
    <t>286.02</t>
  </si>
  <si>
    <t>Trubka smršťovací tenkostěnná bez lepidla</t>
  </si>
  <si>
    <t>316735701R</t>
  </si>
  <si>
    <t>Stožár osvětlovací uliční 6 m</t>
  </si>
  <si>
    <t>31677725R</t>
  </si>
  <si>
    <t>Výložník 1,5 m</t>
  </si>
  <si>
    <t>31678611.AR</t>
  </si>
  <si>
    <t>Stožárová svorkovnice RS 1,5-35, 1x pojistka 10A, dle podmínek provozovatele</t>
  </si>
  <si>
    <t>31678615.AR</t>
  </si>
  <si>
    <t>Výzbroj stožárová pro 3 kabely, 1,5-35 nebo SV, SS</t>
  </si>
  <si>
    <t>34111076R</t>
  </si>
  <si>
    <t>Kabel silový s Cu jádrem 750 V CYKY 4 x10 mm2</t>
  </si>
  <si>
    <t>386*1,05</t>
  </si>
  <si>
    <t>34111090R</t>
  </si>
  <si>
    <t>Kabel silový s Cu jádrem 750 V CYKY 5 x 1,5 mm2</t>
  </si>
  <si>
    <t>120*1,05</t>
  </si>
  <si>
    <t>348.01</t>
  </si>
  <si>
    <t>Ochranná manžeta pro stožár</t>
  </si>
  <si>
    <t>348360210R</t>
  </si>
  <si>
    <t xml:space="preserve">Svítidlo LED pro veřejné osvětlení </t>
  </si>
  <si>
    <t>Svítidlo LED 2700 K, 10 LED, 600mA, 21W, CLI, Flat glass, IP66, IK10/BACKLIGHT</t>
  </si>
  <si>
    <t>Je vhodný především pro mechanickou ochranu všech druhů energetických a telekomunikačních vedení.</t>
  </si>
  <si>
    <t>Ochranné trubky mohou být též použity jako záložní ochranné trubky pro pozdější využití.</t>
  </si>
  <si>
    <t>Pomocí distančních rozpěrek lze realizovat uložení ve více vrstvách.</t>
  </si>
  <si>
    <t>Vnější plášť trubky je vyroben z HDPE, vnitřní z LDPE. Tato kombinace umožňuje vysokou ohebnost.</t>
  </si>
  <si>
    <t>Na jednom konci trubky je nasunuta spojka, která umožňuje napojení trubek.</t>
  </si>
  <si>
    <t>Utěsnění proti vniknutí prachu a písku.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</si>
</sst>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M50" sqref="M5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SUMIF(F59:F78,A16,I59:I78)+SUMIF(F59:F78,"PSU",I59:I78)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SUMIF(F59:F78,A17,I59:I78)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SUMIF(F59:F78,A18,I59:I78)</f>
        <v>0</v>
      </c>
      <c r="J18" s="85"/>
    </row>
    <row r="19" spans="1:10" ht="23.25" customHeight="1" x14ac:dyDescent="0.25">
      <c r="A19" s="194" t="s">
        <v>98</v>
      </c>
      <c r="B19" s="38" t="s">
        <v>29</v>
      </c>
      <c r="C19" s="62"/>
      <c r="D19" s="63"/>
      <c r="E19" s="83"/>
      <c r="F19" s="84"/>
      <c r="G19" s="83"/>
      <c r="H19" s="84"/>
      <c r="I19" s="83">
        <f>SUMIF(F59:F78,A19,I59:I78)</f>
        <v>0</v>
      </c>
      <c r="J19" s="85"/>
    </row>
    <row r="20" spans="1:10" ht="23.25" customHeight="1" x14ac:dyDescent="0.25">
      <c r="A20" s="194" t="s">
        <v>99</v>
      </c>
      <c r="B20" s="38" t="s">
        <v>30</v>
      </c>
      <c r="C20" s="62"/>
      <c r="D20" s="63"/>
      <c r="E20" s="83"/>
      <c r="F20" s="84"/>
      <c r="G20" s="83"/>
      <c r="H20" s="84"/>
      <c r="I20" s="83">
        <f>SUMIF(F59:F78,A20,I59:I78)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 000 2022068 Pol'!AE37+'SO 101 2022068 Pol'!AE293+'SO 301 2022068 Pol'!AE467+'SO 302 2022068 Pol'!AE366+'SO 303 2022068 Pol'!AE479+'SO 401 2022068 Pol'!AE121</f>
        <v>0</v>
      </c>
      <c r="G39" s="147">
        <f>'SO 000 2022068 Pol'!AF37+'SO 101 2022068 Pol'!AF293+'SO 301 2022068 Pol'!AF467+'SO 302 2022068 Pol'!AF366+'SO 303 2022068 Pol'!AF479+'SO 401 2022068 Pol'!AF121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30</v>
      </c>
      <c r="D40" s="151"/>
      <c r="E40" s="151"/>
      <c r="F40" s="152">
        <f>'SO 000 2022068 Pol'!AE37</f>
        <v>0</v>
      </c>
      <c r="G40" s="153">
        <f>'SO 000 2022068 Pol'!AF37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43</v>
      </c>
      <c r="C41" s="145" t="s">
        <v>47</v>
      </c>
      <c r="D41" s="145"/>
      <c r="E41" s="145"/>
      <c r="F41" s="156"/>
      <c r="G41" s="148"/>
      <c r="H41" s="148"/>
      <c r="I41" s="148"/>
      <c r="J41" s="149"/>
    </row>
    <row r="42" spans="1:10" ht="25.5" customHeight="1" x14ac:dyDescent="0.25">
      <c r="A42" s="134">
        <v>2</v>
      </c>
      <c r="B42" s="150" t="s">
        <v>48</v>
      </c>
      <c r="C42" s="151" t="s">
        <v>49</v>
      </c>
      <c r="D42" s="151"/>
      <c r="E42" s="151"/>
      <c r="F42" s="152">
        <f>'SO 101 2022068 Pol'!AE293</f>
        <v>0</v>
      </c>
      <c r="G42" s="153">
        <f>'SO 101 2022068 Pol'!AF293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43</v>
      </c>
      <c r="C43" s="145" t="s">
        <v>47</v>
      </c>
      <c r="D43" s="145"/>
      <c r="E43" s="145"/>
      <c r="F43" s="156"/>
      <c r="G43" s="148"/>
      <c r="H43" s="148"/>
      <c r="I43" s="148"/>
      <c r="J43" s="149"/>
    </row>
    <row r="44" spans="1:10" ht="25.5" customHeight="1" x14ac:dyDescent="0.25">
      <c r="A44" s="134">
        <v>2</v>
      </c>
      <c r="B44" s="150" t="s">
        <v>50</v>
      </c>
      <c r="C44" s="151" t="s">
        <v>51</v>
      </c>
      <c r="D44" s="151"/>
      <c r="E44" s="151"/>
      <c r="F44" s="152">
        <f>'SO 301 2022068 Pol'!AE467</f>
        <v>0</v>
      </c>
      <c r="G44" s="153">
        <f>'SO 301 2022068 Pol'!AF467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5">
      <c r="A45" s="134">
        <v>3</v>
      </c>
      <c r="B45" s="155" t="s">
        <v>43</v>
      </c>
      <c r="C45" s="145" t="s">
        <v>47</v>
      </c>
      <c r="D45" s="145"/>
      <c r="E45" s="145"/>
      <c r="F45" s="156"/>
      <c r="G45" s="148"/>
      <c r="H45" s="148"/>
      <c r="I45" s="148"/>
      <c r="J45" s="149"/>
    </row>
    <row r="46" spans="1:10" ht="25.5" customHeight="1" x14ac:dyDescent="0.25">
      <c r="A46" s="134">
        <v>2</v>
      </c>
      <c r="B46" s="150" t="s">
        <v>52</v>
      </c>
      <c r="C46" s="151" t="s">
        <v>53</v>
      </c>
      <c r="D46" s="151"/>
      <c r="E46" s="151"/>
      <c r="F46" s="152">
        <f>'SO 302 2022068 Pol'!AE366</f>
        <v>0</v>
      </c>
      <c r="G46" s="153">
        <f>'SO 302 2022068 Pol'!AF366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5">
      <c r="A47" s="134">
        <v>3</v>
      </c>
      <c r="B47" s="155" t="s">
        <v>43</v>
      </c>
      <c r="C47" s="145" t="s">
        <v>47</v>
      </c>
      <c r="D47" s="145"/>
      <c r="E47" s="145"/>
      <c r="F47" s="156"/>
      <c r="G47" s="148"/>
      <c r="H47" s="148"/>
      <c r="I47" s="148"/>
      <c r="J47" s="149"/>
    </row>
    <row r="48" spans="1:10" ht="25.5" customHeight="1" x14ac:dyDescent="0.25">
      <c r="A48" s="134">
        <v>2</v>
      </c>
      <c r="B48" s="150" t="s">
        <v>54</v>
      </c>
      <c r="C48" s="151" t="s">
        <v>55</v>
      </c>
      <c r="D48" s="151"/>
      <c r="E48" s="151"/>
      <c r="F48" s="152">
        <f>'SO 303 2022068 Pol'!AE479</f>
        <v>0</v>
      </c>
      <c r="G48" s="153">
        <f>'SO 303 2022068 Pol'!AF479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5">
      <c r="A49" s="134">
        <v>3</v>
      </c>
      <c r="B49" s="155" t="s">
        <v>43</v>
      </c>
      <c r="C49" s="145" t="s">
        <v>47</v>
      </c>
      <c r="D49" s="145"/>
      <c r="E49" s="145"/>
      <c r="F49" s="156"/>
      <c r="G49" s="148"/>
      <c r="H49" s="148"/>
      <c r="I49" s="148"/>
      <c r="J49" s="149"/>
    </row>
    <row r="50" spans="1:10" ht="25.5" customHeight="1" x14ac:dyDescent="0.25">
      <c r="A50" s="134">
        <v>2</v>
      </c>
      <c r="B50" s="150" t="s">
        <v>56</v>
      </c>
      <c r="C50" s="151" t="s">
        <v>57</v>
      </c>
      <c r="D50" s="151"/>
      <c r="E50" s="151"/>
      <c r="F50" s="152">
        <f>'SO 401 2022068 Pol'!AE121</f>
        <v>0</v>
      </c>
      <c r="G50" s="153">
        <f>'SO 401 2022068 Pol'!AF121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5">
      <c r="A51" s="134">
        <v>3</v>
      </c>
      <c r="B51" s="155" t="s">
        <v>43</v>
      </c>
      <c r="C51" s="145" t="s">
        <v>47</v>
      </c>
      <c r="D51" s="145"/>
      <c r="E51" s="145"/>
      <c r="F51" s="156"/>
      <c r="G51" s="148"/>
      <c r="H51" s="148"/>
      <c r="I51" s="148"/>
      <c r="J51" s="149"/>
    </row>
    <row r="52" spans="1:10" ht="25.5" customHeight="1" x14ac:dyDescent="0.25">
      <c r="A52" s="134"/>
      <c r="B52" s="157" t="s">
        <v>58</v>
      </c>
      <c r="C52" s="158"/>
      <c r="D52" s="158"/>
      <c r="E52" s="159"/>
      <c r="F52" s="160">
        <f>SUMIF(A39:A51,"=1",F39:F51)</f>
        <v>0</v>
      </c>
      <c r="G52" s="161">
        <f>SUMIF(A39:A51,"=1",G39:G51)</f>
        <v>0</v>
      </c>
      <c r="H52" s="161">
        <f>SUMIF(A39:A51,"=1",H39:H51)</f>
        <v>0</v>
      </c>
      <c r="I52" s="161">
        <f>SUMIF(A39:A51,"=1",I39:I51)</f>
        <v>0</v>
      </c>
      <c r="J52" s="162">
        <f>SUMIF(A39:A51,"=1",J39:J51)</f>
        <v>0</v>
      </c>
    </row>
    <row r="56" spans="1:10" ht="15.6" x14ac:dyDescent="0.3">
      <c r="B56" s="173" t="s">
        <v>60</v>
      </c>
    </row>
    <row r="58" spans="1:10" ht="25.5" customHeight="1" x14ac:dyDescent="0.25">
      <c r="A58" s="175"/>
      <c r="B58" s="178" t="s">
        <v>18</v>
      </c>
      <c r="C58" s="178" t="s">
        <v>6</v>
      </c>
      <c r="D58" s="179"/>
      <c r="E58" s="179"/>
      <c r="F58" s="180" t="s">
        <v>61</v>
      </c>
      <c r="G58" s="180"/>
      <c r="H58" s="180"/>
      <c r="I58" s="180" t="s">
        <v>31</v>
      </c>
      <c r="J58" s="180" t="s">
        <v>0</v>
      </c>
    </row>
    <row r="59" spans="1:10" ht="36.75" customHeight="1" x14ac:dyDescent="0.25">
      <c r="A59" s="176"/>
      <c r="B59" s="181" t="s">
        <v>62</v>
      </c>
      <c r="C59" s="182" t="s">
        <v>63</v>
      </c>
      <c r="D59" s="183"/>
      <c r="E59" s="183"/>
      <c r="F59" s="190" t="s">
        <v>26</v>
      </c>
      <c r="G59" s="191"/>
      <c r="H59" s="191"/>
      <c r="I59" s="191">
        <f>'SO 101 2022068 Pol'!G8+'SO 301 2022068 Pol'!G8+'SO 302 2022068 Pol'!G8+'SO 303 2022068 Pol'!G8</f>
        <v>0</v>
      </c>
      <c r="J59" s="187" t="str">
        <f>IF(I79=0,"",I59/I79*100)</f>
        <v/>
      </c>
    </row>
    <row r="60" spans="1:10" ht="36.75" customHeight="1" x14ac:dyDescent="0.25">
      <c r="A60" s="176"/>
      <c r="B60" s="181" t="s">
        <v>64</v>
      </c>
      <c r="C60" s="182" t="s">
        <v>65</v>
      </c>
      <c r="D60" s="183"/>
      <c r="E60" s="183"/>
      <c r="F60" s="190" t="s">
        <v>26</v>
      </c>
      <c r="G60" s="191"/>
      <c r="H60" s="191"/>
      <c r="I60" s="191">
        <f>'SO 303 2022068 Pol'!G181</f>
        <v>0</v>
      </c>
      <c r="J60" s="187" t="str">
        <f>IF(I79=0,"",I60/I79*100)</f>
        <v/>
      </c>
    </row>
    <row r="61" spans="1:10" ht="36.75" customHeight="1" x14ac:dyDescent="0.25">
      <c r="A61" s="176"/>
      <c r="B61" s="181" t="s">
        <v>66</v>
      </c>
      <c r="C61" s="182" t="s">
        <v>67</v>
      </c>
      <c r="D61" s="183"/>
      <c r="E61" s="183"/>
      <c r="F61" s="190" t="s">
        <v>26</v>
      </c>
      <c r="G61" s="191"/>
      <c r="H61" s="191"/>
      <c r="I61" s="191">
        <f>'SO 101 2022068 Pol'!G95+'SO 301 2022068 Pol'!G131+'SO 302 2022068 Pol'!G194+'SO 303 2022068 Pol'!G185</f>
        <v>0</v>
      </c>
      <c r="J61" s="187" t="str">
        <f>IF(I79=0,"",I61/I79*100)</f>
        <v/>
      </c>
    </row>
    <row r="62" spans="1:10" ht="36.75" customHeight="1" x14ac:dyDescent="0.25">
      <c r="A62" s="176"/>
      <c r="B62" s="181" t="s">
        <v>68</v>
      </c>
      <c r="C62" s="182" t="s">
        <v>69</v>
      </c>
      <c r="D62" s="183"/>
      <c r="E62" s="183"/>
      <c r="F62" s="190" t="s">
        <v>26</v>
      </c>
      <c r="G62" s="191"/>
      <c r="H62" s="191"/>
      <c r="I62" s="191">
        <f>'SO 301 2022068 Pol'!G141</f>
        <v>0</v>
      </c>
      <c r="J62" s="187" t="str">
        <f>IF(I79=0,"",I62/I79*100)</f>
        <v/>
      </c>
    </row>
    <row r="63" spans="1:10" ht="36.75" customHeight="1" x14ac:dyDescent="0.25">
      <c r="A63" s="176"/>
      <c r="B63" s="181" t="s">
        <v>70</v>
      </c>
      <c r="C63" s="182" t="s">
        <v>71</v>
      </c>
      <c r="D63" s="183"/>
      <c r="E63" s="183"/>
      <c r="F63" s="190" t="s">
        <v>26</v>
      </c>
      <c r="G63" s="191"/>
      <c r="H63" s="191"/>
      <c r="I63" s="191">
        <f>'SO 301 2022068 Pol'!G148+'SO 302 2022068 Pol'!G205+'SO 303 2022068 Pol'!G227</f>
        <v>0</v>
      </c>
      <c r="J63" s="187" t="str">
        <f>IF(I79=0,"",I63/I79*100)</f>
        <v/>
      </c>
    </row>
    <row r="64" spans="1:10" ht="36.75" customHeight="1" x14ac:dyDescent="0.25">
      <c r="A64" s="176"/>
      <c r="B64" s="181" t="s">
        <v>72</v>
      </c>
      <c r="C64" s="182" t="s">
        <v>49</v>
      </c>
      <c r="D64" s="183"/>
      <c r="E64" s="183"/>
      <c r="F64" s="190" t="s">
        <v>26</v>
      </c>
      <c r="G64" s="191"/>
      <c r="H64" s="191"/>
      <c r="I64" s="191">
        <f>'SO 101 2022068 Pol'!G122+'SO 302 2022068 Pol'!G214+'SO 303 2022068 Pol'!G233</f>
        <v>0</v>
      </c>
      <c r="J64" s="187" t="str">
        <f>IF(I79=0,"",I64/I79*100)</f>
        <v/>
      </c>
    </row>
    <row r="65" spans="1:10" ht="36.75" customHeight="1" x14ac:dyDescent="0.25">
      <c r="A65" s="176"/>
      <c r="B65" s="181" t="s">
        <v>73</v>
      </c>
      <c r="C65" s="182" t="s">
        <v>74</v>
      </c>
      <c r="D65" s="183"/>
      <c r="E65" s="183"/>
      <c r="F65" s="190" t="s">
        <v>26</v>
      </c>
      <c r="G65" s="191"/>
      <c r="H65" s="191"/>
      <c r="I65" s="191">
        <f>'SO 301 2022068 Pol'!G164</f>
        <v>0</v>
      </c>
      <c r="J65" s="187" t="str">
        <f>IF(I79=0,"",I65/I79*100)</f>
        <v/>
      </c>
    </row>
    <row r="66" spans="1:10" ht="36.75" customHeight="1" x14ac:dyDescent="0.25">
      <c r="A66" s="176"/>
      <c r="B66" s="181" t="s">
        <v>75</v>
      </c>
      <c r="C66" s="182" t="s">
        <v>76</v>
      </c>
      <c r="D66" s="183"/>
      <c r="E66" s="183"/>
      <c r="F66" s="190" t="s">
        <v>26</v>
      </c>
      <c r="G66" s="191"/>
      <c r="H66" s="191"/>
      <c r="I66" s="191">
        <f>'SO 101 2022068 Pol'!G193+'SO 301 2022068 Pol'!G169+'SO 302 2022068 Pol'!G221+'SO 303 2022068 Pol'!G247</f>
        <v>0</v>
      </c>
      <c r="J66" s="187" t="str">
        <f>IF(I79=0,"",I66/I79*100)</f>
        <v/>
      </c>
    </row>
    <row r="67" spans="1:10" ht="36.75" customHeight="1" x14ac:dyDescent="0.25">
      <c r="A67" s="176"/>
      <c r="B67" s="181" t="s">
        <v>77</v>
      </c>
      <c r="C67" s="182" t="s">
        <v>78</v>
      </c>
      <c r="D67" s="183"/>
      <c r="E67" s="183"/>
      <c r="F67" s="190" t="s">
        <v>26</v>
      </c>
      <c r="G67" s="191"/>
      <c r="H67" s="191"/>
      <c r="I67" s="191">
        <f>'SO 101 2022068 Pol'!G202</f>
        <v>0</v>
      </c>
      <c r="J67" s="187" t="str">
        <f>IF(I79=0,"",I67/I79*100)</f>
        <v/>
      </c>
    </row>
    <row r="68" spans="1:10" ht="36.75" customHeight="1" x14ac:dyDescent="0.25">
      <c r="A68" s="176"/>
      <c r="B68" s="181" t="s">
        <v>79</v>
      </c>
      <c r="C68" s="182" t="s">
        <v>80</v>
      </c>
      <c r="D68" s="183"/>
      <c r="E68" s="183"/>
      <c r="F68" s="190" t="s">
        <v>26</v>
      </c>
      <c r="G68" s="191"/>
      <c r="H68" s="191"/>
      <c r="I68" s="191">
        <f>'SO 101 2022068 Pol'!G210+'SO 302 2022068 Pol'!G345+'SO 303 2022068 Pol'!G459</f>
        <v>0</v>
      </c>
      <c r="J68" s="187" t="str">
        <f>IF(I79=0,"",I68/I79*100)</f>
        <v/>
      </c>
    </row>
    <row r="69" spans="1:10" ht="36.75" customHeight="1" x14ac:dyDescent="0.25">
      <c r="A69" s="176"/>
      <c r="B69" s="181" t="s">
        <v>81</v>
      </c>
      <c r="C69" s="182" t="s">
        <v>82</v>
      </c>
      <c r="D69" s="183"/>
      <c r="E69" s="183"/>
      <c r="F69" s="190" t="s">
        <v>26</v>
      </c>
      <c r="G69" s="191"/>
      <c r="H69" s="191"/>
      <c r="I69" s="191">
        <f>'SO 302 2022068 Pol'!G349</f>
        <v>0</v>
      </c>
      <c r="J69" s="187" t="str">
        <f>IF(I79=0,"",I69/I79*100)</f>
        <v/>
      </c>
    </row>
    <row r="70" spans="1:10" ht="36.75" customHeight="1" x14ac:dyDescent="0.25">
      <c r="A70" s="176"/>
      <c r="B70" s="181" t="s">
        <v>83</v>
      </c>
      <c r="C70" s="182" t="s">
        <v>84</v>
      </c>
      <c r="D70" s="183"/>
      <c r="E70" s="183"/>
      <c r="F70" s="190" t="s">
        <v>26</v>
      </c>
      <c r="G70" s="191"/>
      <c r="H70" s="191"/>
      <c r="I70" s="191">
        <f>'SO 101 2022068 Pol'!G280+'SO 302 2022068 Pol'!G352+'SO 303 2022068 Pol'!G464</f>
        <v>0</v>
      </c>
      <c r="J70" s="187" t="str">
        <f>IF(I79=0,"",I70/I79*100)</f>
        <v/>
      </c>
    </row>
    <row r="71" spans="1:10" ht="36.75" customHeight="1" x14ac:dyDescent="0.25">
      <c r="A71" s="176"/>
      <c r="B71" s="181" t="s">
        <v>85</v>
      </c>
      <c r="C71" s="182" t="s">
        <v>86</v>
      </c>
      <c r="D71" s="183"/>
      <c r="E71" s="183"/>
      <c r="F71" s="190" t="s">
        <v>26</v>
      </c>
      <c r="G71" s="191"/>
      <c r="H71" s="191"/>
      <c r="I71" s="191">
        <f>'SO 101 2022068 Pol'!G285+'SO 301 2022068 Pol'!G463+'SO 302 2022068 Pol'!G357+'SO 303 2022068 Pol'!G470</f>
        <v>0</v>
      </c>
      <c r="J71" s="187" t="str">
        <f>IF(I79=0,"",I71/I79*100)</f>
        <v/>
      </c>
    </row>
    <row r="72" spans="1:10" ht="36.75" customHeight="1" x14ac:dyDescent="0.25">
      <c r="A72" s="176"/>
      <c r="B72" s="181" t="s">
        <v>87</v>
      </c>
      <c r="C72" s="182" t="s">
        <v>88</v>
      </c>
      <c r="D72" s="183"/>
      <c r="E72" s="183"/>
      <c r="F72" s="190" t="s">
        <v>27</v>
      </c>
      <c r="G72" s="191"/>
      <c r="H72" s="191"/>
      <c r="I72" s="191">
        <f>'SO 401 2022068 Pol'!G8</f>
        <v>0</v>
      </c>
      <c r="J72" s="187" t="str">
        <f>IF(I79=0,"",I72/I79*100)</f>
        <v/>
      </c>
    </row>
    <row r="73" spans="1:10" ht="36.75" customHeight="1" x14ac:dyDescent="0.25">
      <c r="A73" s="176"/>
      <c r="B73" s="181" t="s">
        <v>89</v>
      </c>
      <c r="C73" s="182" t="s">
        <v>90</v>
      </c>
      <c r="D73" s="183"/>
      <c r="E73" s="183"/>
      <c r="F73" s="190" t="s">
        <v>28</v>
      </c>
      <c r="G73" s="191"/>
      <c r="H73" s="191"/>
      <c r="I73" s="191">
        <f>'SO 401 2022068 Pol'!G10</f>
        <v>0</v>
      </c>
      <c r="J73" s="187" t="str">
        <f>IF(I79=0,"",I73/I79*100)</f>
        <v/>
      </c>
    </row>
    <row r="74" spans="1:10" ht="36.75" customHeight="1" x14ac:dyDescent="0.25">
      <c r="A74" s="176"/>
      <c r="B74" s="181" t="s">
        <v>91</v>
      </c>
      <c r="C74" s="182" t="s">
        <v>92</v>
      </c>
      <c r="D74" s="183"/>
      <c r="E74" s="183"/>
      <c r="F74" s="190" t="s">
        <v>28</v>
      </c>
      <c r="G74" s="191"/>
      <c r="H74" s="191"/>
      <c r="I74" s="191">
        <f>'SO 401 2022068 Pol'!G55</f>
        <v>0</v>
      </c>
      <c r="J74" s="187" t="str">
        <f>IF(I79=0,"",I74/I79*100)</f>
        <v/>
      </c>
    </row>
    <row r="75" spans="1:10" ht="36.75" customHeight="1" x14ac:dyDescent="0.25">
      <c r="A75" s="176"/>
      <c r="B75" s="181" t="s">
        <v>93</v>
      </c>
      <c r="C75" s="182" t="s">
        <v>94</v>
      </c>
      <c r="D75" s="183"/>
      <c r="E75" s="183"/>
      <c r="F75" s="190" t="s">
        <v>28</v>
      </c>
      <c r="G75" s="191"/>
      <c r="H75" s="191"/>
      <c r="I75" s="191">
        <f>'SO 401 2022068 Pol'!G80</f>
        <v>0</v>
      </c>
      <c r="J75" s="187" t="str">
        <f>IF(I79=0,"",I75/I79*100)</f>
        <v/>
      </c>
    </row>
    <row r="76" spans="1:10" ht="36.75" customHeight="1" x14ac:dyDescent="0.25">
      <c r="A76" s="176"/>
      <c r="B76" s="181" t="s">
        <v>95</v>
      </c>
      <c r="C76" s="182" t="s">
        <v>96</v>
      </c>
      <c r="D76" s="183"/>
      <c r="E76" s="183"/>
      <c r="F76" s="190" t="s">
        <v>97</v>
      </c>
      <c r="G76" s="191"/>
      <c r="H76" s="191"/>
      <c r="I76" s="191">
        <f>'SO 101 2022068 Pol'!G287+'SO 302 2022068 Pol'!G360+'SO 303 2022068 Pol'!G473</f>
        <v>0</v>
      </c>
      <c r="J76" s="187" t="str">
        <f>IF(I79=0,"",I76/I79*100)</f>
        <v/>
      </c>
    </row>
    <row r="77" spans="1:10" ht="36.75" customHeight="1" x14ac:dyDescent="0.25">
      <c r="A77" s="176"/>
      <c r="B77" s="181" t="s">
        <v>98</v>
      </c>
      <c r="C77" s="182" t="s">
        <v>29</v>
      </c>
      <c r="D77" s="183"/>
      <c r="E77" s="183"/>
      <c r="F77" s="190" t="s">
        <v>98</v>
      </c>
      <c r="G77" s="191"/>
      <c r="H77" s="191"/>
      <c r="I77" s="191">
        <f>'SO 000 2022068 Pol'!G8</f>
        <v>0</v>
      </c>
      <c r="J77" s="187" t="str">
        <f>IF(I79=0,"",I77/I79*100)</f>
        <v/>
      </c>
    </row>
    <row r="78" spans="1:10" ht="36.75" customHeight="1" x14ac:dyDescent="0.25">
      <c r="A78" s="176"/>
      <c r="B78" s="181" t="s">
        <v>99</v>
      </c>
      <c r="C78" s="182" t="s">
        <v>30</v>
      </c>
      <c r="D78" s="183"/>
      <c r="E78" s="183"/>
      <c r="F78" s="190" t="s">
        <v>99</v>
      </c>
      <c r="G78" s="191"/>
      <c r="H78" s="191"/>
      <c r="I78" s="191">
        <f>'SO 000 2022068 Pol'!G16</f>
        <v>0</v>
      </c>
      <c r="J78" s="187" t="str">
        <f>IF(I79=0,"",I78/I79*100)</f>
        <v/>
      </c>
    </row>
    <row r="79" spans="1:10" ht="25.5" customHeight="1" x14ac:dyDescent="0.25">
      <c r="A79" s="177"/>
      <c r="B79" s="184" t="s">
        <v>1</v>
      </c>
      <c r="C79" s="185"/>
      <c r="D79" s="186"/>
      <c r="E79" s="186"/>
      <c r="F79" s="192"/>
      <c r="G79" s="193"/>
      <c r="H79" s="193"/>
      <c r="I79" s="193">
        <f>SUM(I59:I78)</f>
        <v>0</v>
      </c>
      <c r="J79" s="188">
        <f>SUM(J59:J78)</f>
        <v>0</v>
      </c>
    </row>
    <row r="80" spans="1:10" x14ac:dyDescent="0.25">
      <c r="F80" s="133"/>
      <c r="G80" s="133"/>
      <c r="H80" s="133"/>
      <c r="I80" s="133"/>
      <c r="J80" s="189"/>
    </row>
    <row r="81" spans="6:10" x14ac:dyDescent="0.25">
      <c r="F81" s="133"/>
      <c r="G81" s="133"/>
      <c r="H81" s="133"/>
      <c r="I81" s="133"/>
      <c r="J81" s="189"/>
    </row>
    <row r="82" spans="6:10" x14ac:dyDescent="0.25">
      <c r="F82" s="133"/>
      <c r="G82" s="133"/>
      <c r="H82" s="133"/>
      <c r="I82" s="133"/>
      <c r="J82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8918-9F68-4775-89CE-829FBBDACB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46</v>
      </c>
      <c r="C3" s="199" t="s">
        <v>30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98</v>
      </c>
      <c r="C8" s="259" t="s">
        <v>29</v>
      </c>
      <c r="D8" s="237"/>
      <c r="E8" s="238"/>
      <c r="F8" s="239"/>
      <c r="G8" s="239">
        <f>SUMIF(AG9:AG15,"&lt;&gt;NOR",G9:G15)</f>
        <v>0</v>
      </c>
      <c r="H8" s="239"/>
      <c r="I8" s="239">
        <f>SUM(I9:I15)</f>
        <v>0</v>
      </c>
      <c r="J8" s="239"/>
      <c r="K8" s="239">
        <f>SUM(K9:K15)</f>
        <v>0</v>
      </c>
      <c r="L8" s="239"/>
      <c r="M8" s="239">
        <f>SUM(M9:M15)</f>
        <v>0</v>
      </c>
      <c r="N8" s="238"/>
      <c r="O8" s="238">
        <f>SUM(O9:O15)</f>
        <v>0</v>
      </c>
      <c r="P8" s="238"/>
      <c r="Q8" s="238">
        <f>SUM(Q9:Q15)</f>
        <v>0</v>
      </c>
      <c r="R8" s="239"/>
      <c r="S8" s="239"/>
      <c r="T8" s="240"/>
      <c r="U8" s="234"/>
      <c r="V8" s="234">
        <f>SUM(V9:V15)</f>
        <v>0</v>
      </c>
      <c r="W8" s="234"/>
      <c r="X8" s="234"/>
      <c r="Y8" s="234"/>
      <c r="AG8" t="s">
        <v>127</v>
      </c>
    </row>
    <row r="9" spans="1:60" outlineLevel="1" x14ac:dyDescent="0.25">
      <c r="A9" s="242">
        <v>1</v>
      </c>
      <c r="B9" s="243" t="s">
        <v>128</v>
      </c>
      <c r="C9" s="260" t="s">
        <v>129</v>
      </c>
      <c r="D9" s="244" t="s">
        <v>130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131</v>
      </c>
      <c r="T9" s="248" t="s">
        <v>132</v>
      </c>
      <c r="U9" s="230">
        <v>0</v>
      </c>
      <c r="V9" s="230">
        <f>ROUND(E9*U9,2)</f>
        <v>0</v>
      </c>
      <c r="W9" s="230"/>
      <c r="X9" s="230" t="s">
        <v>133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1" t="s">
        <v>136</v>
      </c>
      <c r="D10" s="249"/>
      <c r="E10" s="249"/>
      <c r="F10" s="249"/>
      <c r="G10" s="249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2" t="s">
        <v>138</v>
      </c>
      <c r="D11" s="250"/>
      <c r="E11" s="250"/>
      <c r="F11" s="250"/>
      <c r="G11" s="25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2" t="s">
        <v>139</v>
      </c>
      <c r="D12" s="250"/>
      <c r="E12" s="250"/>
      <c r="F12" s="250"/>
      <c r="G12" s="25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2">
        <v>2</v>
      </c>
      <c r="B13" s="243" t="s">
        <v>140</v>
      </c>
      <c r="C13" s="260" t="s">
        <v>141</v>
      </c>
      <c r="D13" s="244" t="s">
        <v>130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142</v>
      </c>
      <c r="T13" s="248" t="s">
        <v>132</v>
      </c>
      <c r="U13" s="230">
        <v>0</v>
      </c>
      <c r="V13" s="230">
        <f>ROUND(E13*U13,2)</f>
        <v>0</v>
      </c>
      <c r="W13" s="230"/>
      <c r="X13" s="230" t="s">
        <v>133</v>
      </c>
      <c r="Y13" s="230" t="s">
        <v>134</v>
      </c>
      <c r="Z13" s="210"/>
      <c r="AA13" s="210"/>
      <c r="AB13" s="210"/>
      <c r="AC13" s="210"/>
      <c r="AD13" s="210"/>
      <c r="AE13" s="210"/>
      <c r="AF13" s="210"/>
      <c r="AG13" s="210" t="s">
        <v>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1" t="s">
        <v>143</v>
      </c>
      <c r="D14" s="249"/>
      <c r="E14" s="249"/>
      <c r="F14" s="249"/>
      <c r="G14" s="249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1" outlineLevel="3" x14ac:dyDescent="0.25">
      <c r="A15" s="227"/>
      <c r="B15" s="228"/>
      <c r="C15" s="262" t="s">
        <v>144</v>
      </c>
      <c r="D15" s="250"/>
      <c r="E15" s="250"/>
      <c r="F15" s="250"/>
      <c r="G15" s="25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1" t="str">
        <f>C15</f>
        <v>Vyhotovení protokolu o vytyčení stavby se seznamem souřadnic vytyčených bodů a jejich polohopisnými (S-JTSK) a výškopisnými (Bpv) hodnotami.</v>
      </c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35" t="s">
        <v>126</v>
      </c>
      <c r="B16" s="236" t="s">
        <v>99</v>
      </c>
      <c r="C16" s="259" t="s">
        <v>30</v>
      </c>
      <c r="D16" s="237"/>
      <c r="E16" s="238"/>
      <c r="F16" s="239"/>
      <c r="G16" s="239">
        <f>SUMIF(AG17:AG35,"&lt;&gt;NOR",G17:G35)</f>
        <v>0</v>
      </c>
      <c r="H16" s="239"/>
      <c r="I16" s="239">
        <f>SUM(I17:I35)</f>
        <v>0</v>
      </c>
      <c r="J16" s="239"/>
      <c r="K16" s="239">
        <f>SUM(K17:K35)</f>
        <v>0</v>
      </c>
      <c r="L16" s="239"/>
      <c r="M16" s="239">
        <f>SUM(M17:M35)</f>
        <v>0</v>
      </c>
      <c r="N16" s="238"/>
      <c r="O16" s="238">
        <f>SUM(O17:O35)</f>
        <v>0</v>
      </c>
      <c r="P16" s="238"/>
      <c r="Q16" s="238">
        <f>SUM(Q17:Q35)</f>
        <v>0</v>
      </c>
      <c r="R16" s="239"/>
      <c r="S16" s="239"/>
      <c r="T16" s="240"/>
      <c r="U16" s="234"/>
      <c r="V16" s="234">
        <f>SUM(V17:V35)</f>
        <v>0</v>
      </c>
      <c r="W16" s="234"/>
      <c r="X16" s="234"/>
      <c r="Y16" s="234"/>
      <c r="AG16" t="s">
        <v>127</v>
      </c>
    </row>
    <row r="17" spans="1:60" ht="20.399999999999999" outlineLevel="1" x14ac:dyDescent="0.25">
      <c r="A17" s="252">
        <v>3</v>
      </c>
      <c r="B17" s="253" t="s">
        <v>145</v>
      </c>
      <c r="C17" s="263" t="s">
        <v>146</v>
      </c>
      <c r="D17" s="254" t="s">
        <v>130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131</v>
      </c>
      <c r="T17" s="258" t="s">
        <v>132</v>
      </c>
      <c r="U17" s="230">
        <v>0</v>
      </c>
      <c r="V17" s="230">
        <f>ROUND(E17*U17,2)</f>
        <v>0</v>
      </c>
      <c r="W17" s="230"/>
      <c r="X17" s="230" t="s">
        <v>133</v>
      </c>
      <c r="Y17" s="230" t="s">
        <v>134</v>
      </c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2">
        <v>4</v>
      </c>
      <c r="B18" s="243" t="s">
        <v>147</v>
      </c>
      <c r="C18" s="260" t="s">
        <v>148</v>
      </c>
      <c r="D18" s="244" t="s">
        <v>130</v>
      </c>
      <c r="E18" s="245">
        <v>1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7"/>
      <c r="S18" s="247" t="s">
        <v>131</v>
      </c>
      <c r="T18" s="248" t="s">
        <v>132</v>
      </c>
      <c r="U18" s="230">
        <v>0</v>
      </c>
      <c r="V18" s="230">
        <f>ROUND(E18*U18,2)</f>
        <v>0</v>
      </c>
      <c r="W18" s="230"/>
      <c r="X18" s="230" t="s">
        <v>133</v>
      </c>
      <c r="Y18" s="230" t="s">
        <v>134</v>
      </c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1.2" outlineLevel="2" x14ac:dyDescent="0.25">
      <c r="A19" s="227"/>
      <c r="B19" s="228"/>
      <c r="C19" s="261" t="s">
        <v>167</v>
      </c>
      <c r="D19" s="249"/>
      <c r="E19" s="249"/>
      <c r="F19" s="249"/>
      <c r="G19" s="249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1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4" t="s">
        <v>149</v>
      </c>
      <c r="D20" s="231"/>
      <c r="E20" s="232"/>
      <c r="F20" s="233"/>
      <c r="G20" s="233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1.4" outlineLevel="3" x14ac:dyDescent="0.25">
      <c r="A21" s="227"/>
      <c r="B21" s="228"/>
      <c r="C21" s="262" t="s">
        <v>150</v>
      </c>
      <c r="D21" s="250"/>
      <c r="E21" s="250"/>
      <c r="F21" s="250"/>
      <c r="G21" s="25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137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1" t="str">
        <f>C21</f>
        <v>povolení ke zvláštnímu užívání komunikace pro provádění stavebních prací podle zákona č. 13/1997 Sb., o pozemních komunikacích, pokud je to k provedení stavby nutné, povolení k zásahům do veřejného prostranství, uzavírek, umístění a údržbu dopravních značek, zajištění dopravně inženýrského opatření a provedení nutných opatření, které příslušný úřad naříd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2">
        <v>5</v>
      </c>
      <c r="B22" s="243" t="s">
        <v>151</v>
      </c>
      <c r="C22" s="260" t="s">
        <v>152</v>
      </c>
      <c r="D22" s="244" t="s">
        <v>130</v>
      </c>
      <c r="E22" s="245">
        <v>1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142</v>
      </c>
      <c r="T22" s="248" t="s">
        <v>132</v>
      </c>
      <c r="U22" s="230">
        <v>0</v>
      </c>
      <c r="V22" s="230">
        <f>ROUND(E22*U22,2)</f>
        <v>0</v>
      </c>
      <c r="W22" s="230"/>
      <c r="X22" s="230" t="s">
        <v>133</v>
      </c>
      <c r="Y22" s="230" t="s">
        <v>134</v>
      </c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2" x14ac:dyDescent="0.25">
      <c r="A23" s="227"/>
      <c r="B23" s="228"/>
      <c r="C23" s="261" t="s">
        <v>153</v>
      </c>
      <c r="D23" s="249"/>
      <c r="E23" s="249"/>
      <c r="F23" s="249"/>
      <c r="G23" s="249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51" t="str">
        <f>C23</f>
        <v>Náklady zhotovitele, související s prováděním zkoušek a revizí předepsaných technickými normami nebo objednatelem a které jsou pro provedení díla nezbytné.</v>
      </c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4" t="s">
        <v>149</v>
      </c>
      <c r="D24" s="231"/>
      <c r="E24" s="232"/>
      <c r="F24" s="233"/>
      <c r="G24" s="233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2" t="s">
        <v>154</v>
      </c>
      <c r="D25" s="250"/>
      <c r="E25" s="250"/>
      <c r="F25" s="250"/>
      <c r="G25" s="25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4" t="s">
        <v>149</v>
      </c>
      <c r="D26" s="231"/>
      <c r="E26" s="232"/>
      <c r="F26" s="233"/>
      <c r="G26" s="233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137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2" t="s">
        <v>168</v>
      </c>
      <c r="D27" s="250"/>
      <c r="E27" s="250"/>
      <c r="F27" s="250"/>
      <c r="G27" s="25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4" t="s">
        <v>149</v>
      </c>
      <c r="D28" s="231"/>
      <c r="E28" s="232"/>
      <c r="F28" s="233"/>
      <c r="G28" s="233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2" t="s">
        <v>155</v>
      </c>
      <c r="D29" s="250"/>
      <c r="E29" s="250"/>
      <c r="F29" s="250"/>
      <c r="G29" s="25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4" t="s">
        <v>149</v>
      </c>
      <c r="D30" s="231"/>
      <c r="E30" s="232"/>
      <c r="F30" s="233"/>
      <c r="G30" s="233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2" t="s">
        <v>156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2">
        <v>6</v>
      </c>
      <c r="B32" s="253" t="s">
        <v>157</v>
      </c>
      <c r="C32" s="263" t="s">
        <v>158</v>
      </c>
      <c r="D32" s="254" t="s">
        <v>130</v>
      </c>
      <c r="E32" s="255">
        <v>1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142</v>
      </c>
      <c r="T32" s="258" t="s">
        <v>132</v>
      </c>
      <c r="U32" s="230">
        <v>0</v>
      </c>
      <c r="V32" s="230">
        <f>ROUND(E32*U32,2)</f>
        <v>0</v>
      </c>
      <c r="W32" s="230"/>
      <c r="X32" s="230" t="s">
        <v>133</v>
      </c>
      <c r="Y32" s="230" t="s">
        <v>134</v>
      </c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2">
        <v>7</v>
      </c>
      <c r="B33" s="243" t="s">
        <v>159</v>
      </c>
      <c r="C33" s="260" t="s">
        <v>160</v>
      </c>
      <c r="D33" s="244" t="s">
        <v>130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142</v>
      </c>
      <c r="T33" s="248" t="s">
        <v>132</v>
      </c>
      <c r="U33" s="230">
        <v>0</v>
      </c>
      <c r="V33" s="230">
        <f>ROUND(E33*U33,2)</f>
        <v>0</v>
      </c>
      <c r="W33" s="230"/>
      <c r="X33" s="230" t="s">
        <v>133</v>
      </c>
      <c r="Y33" s="230" t="s">
        <v>134</v>
      </c>
      <c r="Z33" s="210"/>
      <c r="AA33" s="210"/>
      <c r="AB33" s="210"/>
      <c r="AC33" s="210"/>
      <c r="AD33" s="210"/>
      <c r="AE33" s="210"/>
      <c r="AF33" s="210"/>
      <c r="AG33" s="210" t="s">
        <v>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1" outlineLevel="2" x14ac:dyDescent="0.25">
      <c r="A34" s="227"/>
      <c r="B34" s="228"/>
      <c r="C34" s="261" t="s">
        <v>161</v>
      </c>
      <c r="D34" s="249"/>
      <c r="E34" s="249"/>
      <c r="F34" s="249"/>
      <c r="G34" s="249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51" t="str">
        <f>C34</f>
        <v>Náklady na provedení skutečného zaměření stavby v rozsahu nezbytném pro zápis změny do katastru nemovitostí 4x</v>
      </c>
      <c r="BB34" s="210"/>
      <c r="BC34" s="210"/>
      <c r="BD34" s="210"/>
      <c r="BE34" s="210"/>
      <c r="BF34" s="210"/>
      <c r="BG34" s="210"/>
      <c r="BH34" s="210"/>
    </row>
    <row r="35" spans="1:60" ht="30.6" outlineLevel="1" x14ac:dyDescent="0.25">
      <c r="A35" s="242">
        <v>8</v>
      </c>
      <c r="B35" s="243" t="s">
        <v>162</v>
      </c>
      <c r="C35" s="260" t="s">
        <v>163</v>
      </c>
      <c r="D35" s="244" t="s">
        <v>130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142</v>
      </c>
      <c r="T35" s="248" t="s">
        <v>132</v>
      </c>
      <c r="U35" s="230">
        <v>0</v>
      </c>
      <c r="V35" s="230">
        <f>ROUND(E35*U35,2)</f>
        <v>0</v>
      </c>
      <c r="W35" s="230"/>
      <c r="X35" s="230" t="s">
        <v>133</v>
      </c>
      <c r="Y35" s="230" t="s">
        <v>134</v>
      </c>
      <c r="Z35" s="210"/>
      <c r="AA35" s="210"/>
      <c r="AB35" s="210"/>
      <c r="AC35" s="210"/>
      <c r="AD35" s="210"/>
      <c r="AE35" s="210"/>
      <c r="AF35" s="210"/>
      <c r="AG35" s="210" t="s">
        <v>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3"/>
      <c r="B36" s="4"/>
      <c r="C36" s="26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112</v>
      </c>
    </row>
    <row r="37" spans="1:60" x14ac:dyDescent="0.25">
      <c r="A37" s="213"/>
      <c r="B37" s="214" t="s">
        <v>31</v>
      </c>
      <c r="C37" s="266"/>
      <c r="D37" s="215"/>
      <c r="E37" s="216"/>
      <c r="F37" s="216"/>
      <c r="G37" s="241">
        <f>G8+G16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164</v>
      </c>
    </row>
    <row r="38" spans="1:60" x14ac:dyDescent="0.25">
      <c r="A38" s="3"/>
      <c r="B38" s="4"/>
      <c r="C38" s="26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3"/>
      <c r="B39" s="4"/>
      <c r="C39" s="26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5">
      <c r="A40" s="217" t="s">
        <v>165</v>
      </c>
      <c r="B40" s="217"/>
      <c r="C40" s="26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18"/>
      <c r="B41" s="219"/>
      <c r="C41" s="268"/>
      <c r="D41" s="219"/>
      <c r="E41" s="219"/>
      <c r="F41" s="219"/>
      <c r="G41" s="22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166</v>
      </c>
    </row>
    <row r="42" spans="1:60" x14ac:dyDescent="0.25">
      <c r="A42" s="221"/>
      <c r="B42" s="222"/>
      <c r="C42" s="269"/>
      <c r="D42" s="222"/>
      <c r="E42" s="222"/>
      <c r="F42" s="222"/>
      <c r="G42" s="2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21"/>
      <c r="B43" s="222"/>
      <c r="C43" s="269"/>
      <c r="D43" s="222"/>
      <c r="E43" s="222"/>
      <c r="F43" s="222"/>
      <c r="G43" s="2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21"/>
      <c r="B44" s="222"/>
      <c r="C44" s="269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24"/>
      <c r="B45" s="225"/>
      <c r="C45" s="270"/>
      <c r="D45" s="225"/>
      <c r="E45" s="225"/>
      <c r="F45" s="225"/>
      <c r="G45" s="22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6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C47" s="271"/>
      <c r="D47" s="10"/>
      <c r="AG47" t="s">
        <v>169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9">
    <mergeCell ref="C29:G29"/>
    <mergeCell ref="C31:G31"/>
    <mergeCell ref="C34:G34"/>
    <mergeCell ref="C15:G15"/>
    <mergeCell ref="C19:G19"/>
    <mergeCell ref="C21:G21"/>
    <mergeCell ref="C23:G23"/>
    <mergeCell ref="C25:G25"/>
    <mergeCell ref="C27:G27"/>
    <mergeCell ref="A1:G1"/>
    <mergeCell ref="C2:G2"/>
    <mergeCell ref="C3:G3"/>
    <mergeCell ref="C4:G4"/>
    <mergeCell ref="A40:C40"/>
    <mergeCell ref="A41:G45"/>
    <mergeCell ref="C10:G10"/>
    <mergeCell ref="C11:G11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C731-5D06-4824-8DE5-D03B3BFD81CD}">
  <sheetPr>
    <outlinePr summaryBelow="0"/>
  </sheetPr>
  <dimension ref="A1:BH5000"/>
  <sheetViews>
    <sheetView workbookViewId="0">
      <pane ySplit="7" topLeftCell="A158" activePane="bottomLeft" state="frozen"/>
      <selection pane="bottomLeft" activeCell="AB171" sqref="AB17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62</v>
      </c>
      <c r="C8" s="259" t="s">
        <v>63</v>
      </c>
      <c r="D8" s="237"/>
      <c r="E8" s="238"/>
      <c r="F8" s="239"/>
      <c r="G8" s="239">
        <f>SUMIF(AG9:AG94,"&lt;&gt;NOR",G9:G94)</f>
        <v>0</v>
      </c>
      <c r="H8" s="239"/>
      <c r="I8" s="239">
        <f>SUM(I9:I94)</f>
        <v>0</v>
      </c>
      <c r="J8" s="239"/>
      <c r="K8" s="239">
        <f>SUM(K9:K94)</f>
        <v>0</v>
      </c>
      <c r="L8" s="239"/>
      <c r="M8" s="239">
        <f>SUM(M9:M94)</f>
        <v>0</v>
      </c>
      <c r="N8" s="238"/>
      <c r="O8" s="238">
        <f>SUM(O9:O94)</f>
        <v>0</v>
      </c>
      <c r="P8" s="238"/>
      <c r="Q8" s="238">
        <f>SUM(Q9:Q94)</f>
        <v>259.35000000000002</v>
      </c>
      <c r="R8" s="239"/>
      <c r="S8" s="239"/>
      <c r="T8" s="240"/>
      <c r="U8" s="234"/>
      <c r="V8" s="234">
        <f>SUM(V9:V94)</f>
        <v>1091.6799999999998</v>
      </c>
      <c r="W8" s="234"/>
      <c r="X8" s="234"/>
      <c r="Y8" s="234"/>
      <c r="AG8" t="s">
        <v>127</v>
      </c>
    </row>
    <row r="9" spans="1:60" outlineLevel="1" x14ac:dyDescent="0.25">
      <c r="A9" s="242">
        <v>1</v>
      </c>
      <c r="B9" s="243" t="s">
        <v>170</v>
      </c>
      <c r="C9" s="260" t="s">
        <v>171</v>
      </c>
      <c r="D9" s="244" t="s">
        <v>172</v>
      </c>
      <c r="E9" s="245">
        <v>2690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131</v>
      </c>
      <c r="T9" s="248" t="s">
        <v>131</v>
      </c>
      <c r="U9" s="230">
        <v>0.20899999999999999</v>
      </c>
      <c r="V9" s="230">
        <f>ROUND(E9*U9,2)</f>
        <v>562.21</v>
      </c>
      <c r="W9" s="230"/>
      <c r="X9" s="230" t="s">
        <v>173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76" t="s">
        <v>175</v>
      </c>
      <c r="D10" s="272"/>
      <c r="E10" s="273">
        <v>2690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176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2">
        <v>2</v>
      </c>
      <c r="B11" s="243" t="s">
        <v>177</v>
      </c>
      <c r="C11" s="260" t="s">
        <v>178</v>
      </c>
      <c r="D11" s="244" t="s">
        <v>172</v>
      </c>
      <c r="E11" s="245">
        <v>7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0.22500000000000001</v>
      </c>
      <c r="Q11" s="245">
        <f>ROUND(E11*P11,2)</f>
        <v>1.58</v>
      </c>
      <c r="R11" s="247"/>
      <c r="S11" s="247" t="s">
        <v>131</v>
      </c>
      <c r="T11" s="248" t="s">
        <v>131</v>
      </c>
      <c r="U11" s="230">
        <v>0.14199999999999999</v>
      </c>
      <c r="V11" s="230">
        <f>ROUND(E11*U11,2)</f>
        <v>0.99</v>
      </c>
      <c r="W11" s="230"/>
      <c r="X11" s="230" t="s">
        <v>173</v>
      </c>
      <c r="Y11" s="230" t="s">
        <v>134</v>
      </c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76" t="s">
        <v>179</v>
      </c>
      <c r="D12" s="272"/>
      <c r="E12" s="273">
        <v>7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176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2">
        <v>3</v>
      </c>
      <c r="B13" s="243" t="s">
        <v>180</v>
      </c>
      <c r="C13" s="260" t="s">
        <v>181</v>
      </c>
      <c r="D13" s="244" t="s">
        <v>172</v>
      </c>
      <c r="E13" s="245">
        <v>856.93899999999996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0.22</v>
      </c>
      <c r="Q13" s="245">
        <f>ROUND(E13*P13,2)</f>
        <v>188.53</v>
      </c>
      <c r="R13" s="247"/>
      <c r="S13" s="247" t="s">
        <v>131</v>
      </c>
      <c r="T13" s="248" t="s">
        <v>131</v>
      </c>
      <c r="U13" s="230">
        <v>7.0000000000000007E-2</v>
      </c>
      <c r="V13" s="230">
        <f>ROUND(E13*U13,2)</f>
        <v>59.99</v>
      </c>
      <c r="W13" s="230"/>
      <c r="X13" s="230" t="s">
        <v>173</v>
      </c>
      <c r="Y13" s="230" t="s">
        <v>134</v>
      </c>
      <c r="Z13" s="210"/>
      <c r="AA13" s="210"/>
      <c r="AB13" s="210"/>
      <c r="AC13" s="210"/>
      <c r="AD13" s="210"/>
      <c r="AE13" s="210"/>
      <c r="AF13" s="210"/>
      <c r="AG13" s="210" t="s">
        <v>174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76" t="s">
        <v>182</v>
      </c>
      <c r="D14" s="272"/>
      <c r="E14" s="273">
        <v>1091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176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76" t="s">
        <v>183</v>
      </c>
      <c r="D15" s="272"/>
      <c r="E15" s="273">
        <v>-204.62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176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76" t="s">
        <v>184</v>
      </c>
      <c r="D16" s="272"/>
      <c r="E16" s="273">
        <v>-29.440999999999999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176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2">
        <v>4</v>
      </c>
      <c r="B17" s="243" t="s">
        <v>185</v>
      </c>
      <c r="C17" s="260" t="s">
        <v>186</v>
      </c>
      <c r="D17" s="244" t="s">
        <v>172</v>
      </c>
      <c r="E17" s="245">
        <v>14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0.24</v>
      </c>
      <c r="Q17" s="245">
        <f>ROUND(E17*P17,2)</f>
        <v>3.36</v>
      </c>
      <c r="R17" s="247"/>
      <c r="S17" s="247" t="s">
        <v>131</v>
      </c>
      <c r="T17" s="248" t="s">
        <v>131</v>
      </c>
      <c r="U17" s="230">
        <v>0.80647999999999997</v>
      </c>
      <c r="V17" s="230">
        <f>ROUND(E17*U17,2)</f>
        <v>11.29</v>
      </c>
      <c r="W17" s="230"/>
      <c r="X17" s="230" t="s">
        <v>173</v>
      </c>
      <c r="Y17" s="230" t="s">
        <v>134</v>
      </c>
      <c r="Z17" s="210"/>
      <c r="AA17" s="210"/>
      <c r="AB17" s="210"/>
      <c r="AC17" s="210"/>
      <c r="AD17" s="210"/>
      <c r="AE17" s="210"/>
      <c r="AF17" s="210"/>
      <c r="AG17" s="210" t="s">
        <v>174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76" t="s">
        <v>187</v>
      </c>
      <c r="D18" s="272"/>
      <c r="E18" s="273">
        <v>14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176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2">
        <v>5</v>
      </c>
      <c r="B19" s="243" t="s">
        <v>188</v>
      </c>
      <c r="C19" s="260" t="s">
        <v>189</v>
      </c>
      <c r="D19" s="244" t="s">
        <v>190</v>
      </c>
      <c r="E19" s="245">
        <v>244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0.27</v>
      </c>
      <c r="Q19" s="245">
        <f>ROUND(E19*P19,2)</f>
        <v>65.88</v>
      </c>
      <c r="R19" s="247"/>
      <c r="S19" s="247" t="s">
        <v>131</v>
      </c>
      <c r="T19" s="248" t="s">
        <v>131</v>
      </c>
      <c r="U19" s="230">
        <v>0.123</v>
      </c>
      <c r="V19" s="230">
        <f>ROUND(E19*U19,2)</f>
        <v>30.01</v>
      </c>
      <c r="W19" s="230"/>
      <c r="X19" s="230" t="s">
        <v>173</v>
      </c>
      <c r="Y19" s="230" t="s">
        <v>134</v>
      </c>
      <c r="Z19" s="210"/>
      <c r="AA19" s="210"/>
      <c r="AB19" s="210"/>
      <c r="AC19" s="210"/>
      <c r="AD19" s="210"/>
      <c r="AE19" s="210"/>
      <c r="AF19" s="210"/>
      <c r="AG19" s="210" t="s">
        <v>174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76" t="s">
        <v>191</v>
      </c>
      <c r="D20" s="272"/>
      <c r="E20" s="273">
        <v>244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176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2">
        <v>6</v>
      </c>
      <c r="B21" s="243" t="s">
        <v>192</v>
      </c>
      <c r="C21" s="260" t="s">
        <v>193</v>
      </c>
      <c r="D21" s="244" t="s">
        <v>194</v>
      </c>
      <c r="E21" s="245">
        <v>269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131</v>
      </c>
      <c r="T21" s="248" t="s">
        <v>131</v>
      </c>
      <c r="U21" s="230">
        <v>9.5200000000000007E-2</v>
      </c>
      <c r="V21" s="230">
        <f>ROUND(E21*U21,2)</f>
        <v>25.61</v>
      </c>
      <c r="W21" s="230"/>
      <c r="X21" s="230" t="s">
        <v>173</v>
      </c>
      <c r="Y21" s="230" t="s">
        <v>134</v>
      </c>
      <c r="Z21" s="210"/>
      <c r="AA21" s="210"/>
      <c r="AB21" s="210"/>
      <c r="AC21" s="210"/>
      <c r="AD21" s="210"/>
      <c r="AE21" s="210"/>
      <c r="AF21" s="210"/>
      <c r="AG21" s="210" t="s">
        <v>174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76" t="s">
        <v>195</v>
      </c>
      <c r="D22" s="272"/>
      <c r="E22" s="273">
        <v>269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176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2">
        <v>7</v>
      </c>
      <c r="B23" s="243" t="s">
        <v>196</v>
      </c>
      <c r="C23" s="260" t="s">
        <v>197</v>
      </c>
      <c r="D23" s="244" t="s">
        <v>194</v>
      </c>
      <c r="E23" s="245">
        <v>779.63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131</v>
      </c>
      <c r="T23" s="248" t="s">
        <v>131</v>
      </c>
      <c r="U23" s="230">
        <v>0.187</v>
      </c>
      <c r="V23" s="230">
        <f>ROUND(E23*U23,2)</f>
        <v>145.79</v>
      </c>
      <c r="W23" s="230"/>
      <c r="X23" s="230" t="s">
        <v>173</v>
      </c>
      <c r="Y23" s="230" t="s">
        <v>134</v>
      </c>
      <c r="Z23" s="210"/>
      <c r="AA23" s="210"/>
      <c r="AB23" s="210"/>
      <c r="AC23" s="210"/>
      <c r="AD23" s="210"/>
      <c r="AE23" s="210"/>
      <c r="AF23" s="210"/>
      <c r="AG23" s="210" t="s">
        <v>174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76" t="s">
        <v>198</v>
      </c>
      <c r="D24" s="272"/>
      <c r="E24" s="273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176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76" t="s">
        <v>199</v>
      </c>
      <c r="D25" s="272"/>
      <c r="E25" s="273">
        <v>381.85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176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76" t="s">
        <v>200</v>
      </c>
      <c r="D26" s="272"/>
      <c r="E26" s="273">
        <v>2.38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176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76" t="s">
        <v>201</v>
      </c>
      <c r="D27" s="272"/>
      <c r="E27" s="273">
        <v>4.2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176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76" t="s">
        <v>202</v>
      </c>
      <c r="D28" s="272"/>
      <c r="E28" s="273">
        <v>41.2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176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76" t="s">
        <v>203</v>
      </c>
      <c r="D29" s="272"/>
      <c r="E29" s="273">
        <v>350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176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2">
        <v>8</v>
      </c>
      <c r="B30" s="243" t="s">
        <v>204</v>
      </c>
      <c r="C30" s="260" t="s">
        <v>205</v>
      </c>
      <c r="D30" s="244" t="s">
        <v>194</v>
      </c>
      <c r="E30" s="245">
        <v>389.815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131</v>
      </c>
      <c r="T30" s="248" t="s">
        <v>131</v>
      </c>
      <c r="U30" s="230">
        <v>5.8000000000000003E-2</v>
      </c>
      <c r="V30" s="230">
        <f>ROUND(E30*U30,2)</f>
        <v>22.61</v>
      </c>
      <c r="W30" s="230"/>
      <c r="X30" s="230" t="s">
        <v>173</v>
      </c>
      <c r="Y30" s="230" t="s">
        <v>134</v>
      </c>
      <c r="Z30" s="210"/>
      <c r="AA30" s="210"/>
      <c r="AB30" s="210"/>
      <c r="AC30" s="210"/>
      <c r="AD30" s="210"/>
      <c r="AE30" s="210"/>
      <c r="AF30" s="210"/>
      <c r="AG30" s="210" t="s">
        <v>174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76" t="s">
        <v>206</v>
      </c>
      <c r="D31" s="272"/>
      <c r="E31" s="273">
        <v>389.815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176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2">
        <v>9</v>
      </c>
      <c r="B32" s="243" t="s">
        <v>207</v>
      </c>
      <c r="C32" s="260" t="s">
        <v>208</v>
      </c>
      <c r="D32" s="244" t="s">
        <v>194</v>
      </c>
      <c r="E32" s="245">
        <v>22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131</v>
      </c>
      <c r="T32" s="248" t="s">
        <v>131</v>
      </c>
      <c r="U32" s="230">
        <v>0.36499999999999999</v>
      </c>
      <c r="V32" s="230">
        <f>ROUND(E32*U32,2)</f>
        <v>8.0299999999999994</v>
      </c>
      <c r="W32" s="230"/>
      <c r="X32" s="230" t="s">
        <v>173</v>
      </c>
      <c r="Y32" s="230" t="s">
        <v>134</v>
      </c>
      <c r="Z32" s="210"/>
      <c r="AA32" s="210"/>
      <c r="AB32" s="210"/>
      <c r="AC32" s="210"/>
      <c r="AD32" s="210"/>
      <c r="AE32" s="210"/>
      <c r="AF32" s="210"/>
      <c r="AG32" s="210" t="s">
        <v>174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76" t="s">
        <v>198</v>
      </c>
      <c r="D33" s="272"/>
      <c r="E33" s="273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176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76" t="s">
        <v>209</v>
      </c>
      <c r="D34" s="272"/>
      <c r="E34" s="273">
        <v>22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176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2">
        <v>10</v>
      </c>
      <c r="B35" s="243" t="s">
        <v>210</v>
      </c>
      <c r="C35" s="260" t="s">
        <v>211</v>
      </c>
      <c r="D35" s="244" t="s">
        <v>194</v>
      </c>
      <c r="E35" s="245">
        <v>11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131</v>
      </c>
      <c r="T35" s="248" t="s">
        <v>131</v>
      </c>
      <c r="U35" s="230">
        <v>0.38979999999999998</v>
      </c>
      <c r="V35" s="230">
        <f>ROUND(E35*U35,2)</f>
        <v>4.29</v>
      </c>
      <c r="W35" s="230"/>
      <c r="X35" s="230" t="s">
        <v>173</v>
      </c>
      <c r="Y35" s="230" t="s">
        <v>134</v>
      </c>
      <c r="Z35" s="210"/>
      <c r="AA35" s="210"/>
      <c r="AB35" s="210"/>
      <c r="AC35" s="210"/>
      <c r="AD35" s="210"/>
      <c r="AE35" s="210"/>
      <c r="AF35" s="210"/>
      <c r="AG35" s="210" t="s">
        <v>174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76" t="s">
        <v>212</v>
      </c>
      <c r="D36" s="272"/>
      <c r="E36" s="273">
        <v>11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176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2">
        <v>11</v>
      </c>
      <c r="B37" s="243" t="s">
        <v>213</v>
      </c>
      <c r="C37" s="260" t="s">
        <v>214</v>
      </c>
      <c r="D37" s="244" t="s">
        <v>194</v>
      </c>
      <c r="E37" s="245">
        <v>278.01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131</v>
      </c>
      <c r="T37" s="248" t="s">
        <v>131</v>
      </c>
      <c r="U37" s="230">
        <v>0.156</v>
      </c>
      <c r="V37" s="230">
        <f>ROUND(E37*U37,2)</f>
        <v>43.37</v>
      </c>
      <c r="W37" s="230"/>
      <c r="X37" s="230" t="s">
        <v>173</v>
      </c>
      <c r="Y37" s="230" t="s">
        <v>134</v>
      </c>
      <c r="Z37" s="210"/>
      <c r="AA37" s="210"/>
      <c r="AB37" s="210"/>
      <c r="AC37" s="210"/>
      <c r="AD37" s="210"/>
      <c r="AE37" s="210"/>
      <c r="AF37" s="210"/>
      <c r="AG37" s="210" t="s">
        <v>174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76" t="s">
        <v>198</v>
      </c>
      <c r="D38" s="272"/>
      <c r="E38" s="273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176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76" t="s">
        <v>215</v>
      </c>
      <c r="D39" s="272"/>
      <c r="E39" s="273">
        <v>104.22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176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76" t="s">
        <v>216</v>
      </c>
      <c r="D40" s="272"/>
      <c r="E40" s="273">
        <v>173.79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176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2">
        <v>12</v>
      </c>
      <c r="B41" s="243" t="s">
        <v>217</v>
      </c>
      <c r="C41" s="260" t="s">
        <v>218</v>
      </c>
      <c r="D41" s="244" t="s">
        <v>194</v>
      </c>
      <c r="E41" s="245">
        <v>139.005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131</v>
      </c>
      <c r="T41" s="248" t="s">
        <v>131</v>
      </c>
      <c r="U41" s="230">
        <v>8.4000000000000005E-2</v>
      </c>
      <c r="V41" s="230">
        <f>ROUND(E41*U41,2)</f>
        <v>11.68</v>
      </c>
      <c r="W41" s="230"/>
      <c r="X41" s="230" t="s">
        <v>173</v>
      </c>
      <c r="Y41" s="230" t="s">
        <v>134</v>
      </c>
      <c r="Z41" s="210"/>
      <c r="AA41" s="210"/>
      <c r="AB41" s="210"/>
      <c r="AC41" s="210"/>
      <c r="AD41" s="210"/>
      <c r="AE41" s="210"/>
      <c r="AF41" s="210"/>
      <c r="AG41" s="210" t="s">
        <v>174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76" t="s">
        <v>219</v>
      </c>
      <c r="D42" s="272"/>
      <c r="E42" s="273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176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76" t="s">
        <v>220</v>
      </c>
      <c r="D43" s="272"/>
      <c r="E43" s="273">
        <v>52.11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176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76" t="s">
        <v>221</v>
      </c>
      <c r="D44" s="272"/>
      <c r="E44" s="273">
        <v>86.894999999999996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176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2">
        <v>13</v>
      </c>
      <c r="B45" s="243" t="s">
        <v>222</v>
      </c>
      <c r="C45" s="260" t="s">
        <v>223</v>
      </c>
      <c r="D45" s="244" t="s">
        <v>194</v>
      </c>
      <c r="E45" s="245">
        <v>1455.4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131</v>
      </c>
      <c r="T45" s="248" t="s">
        <v>131</v>
      </c>
      <c r="U45" s="230">
        <v>1.0999999999999999E-2</v>
      </c>
      <c r="V45" s="230">
        <f>ROUND(E45*U45,2)</f>
        <v>16.010000000000002</v>
      </c>
      <c r="W45" s="230"/>
      <c r="X45" s="230" t="s">
        <v>173</v>
      </c>
      <c r="Y45" s="230" t="s">
        <v>134</v>
      </c>
      <c r="Z45" s="210"/>
      <c r="AA45" s="210"/>
      <c r="AB45" s="210"/>
      <c r="AC45" s="210"/>
      <c r="AD45" s="210"/>
      <c r="AE45" s="210"/>
      <c r="AF45" s="210"/>
      <c r="AG45" s="210" t="s">
        <v>174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76" t="s">
        <v>224</v>
      </c>
      <c r="D46" s="272"/>
      <c r="E46" s="273">
        <v>300.01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176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76" t="s">
        <v>225</v>
      </c>
      <c r="D47" s="272"/>
      <c r="E47" s="273">
        <v>779.63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176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77" t="s">
        <v>226</v>
      </c>
      <c r="D48" s="274"/>
      <c r="E48" s="275">
        <v>1079.6400000000001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176</v>
      </c>
      <c r="AH48" s="210">
        <v>1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76" t="s">
        <v>227</v>
      </c>
      <c r="D49" s="272"/>
      <c r="E49" s="273">
        <v>-77.239999999999995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176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76" t="s">
        <v>228</v>
      </c>
      <c r="D50" s="272"/>
      <c r="E50" s="273">
        <v>-85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176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77" t="s">
        <v>226</v>
      </c>
      <c r="D51" s="274"/>
      <c r="E51" s="275">
        <v>-162.24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176</v>
      </c>
      <c r="AH51" s="210">
        <v>1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76" t="s">
        <v>229</v>
      </c>
      <c r="D52" s="272"/>
      <c r="E52" s="273">
        <v>269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176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76" t="s">
        <v>230</v>
      </c>
      <c r="D53" s="272"/>
      <c r="E53" s="273">
        <v>269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176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77" t="s">
        <v>226</v>
      </c>
      <c r="D54" s="274"/>
      <c r="E54" s="275">
        <v>538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176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2">
        <v>14</v>
      </c>
      <c r="B55" s="243" t="s">
        <v>231</v>
      </c>
      <c r="C55" s="260" t="s">
        <v>232</v>
      </c>
      <c r="D55" s="244" t="s">
        <v>194</v>
      </c>
      <c r="E55" s="245">
        <v>1455.4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131</v>
      </c>
      <c r="T55" s="248" t="s">
        <v>131</v>
      </c>
      <c r="U55" s="230">
        <v>0</v>
      </c>
      <c r="V55" s="230">
        <f>ROUND(E55*U55,2)</f>
        <v>0</v>
      </c>
      <c r="W55" s="230"/>
      <c r="X55" s="230" t="s">
        <v>173</v>
      </c>
      <c r="Y55" s="230" t="s">
        <v>134</v>
      </c>
      <c r="Z55" s="210"/>
      <c r="AA55" s="210"/>
      <c r="AB55" s="210"/>
      <c r="AC55" s="210"/>
      <c r="AD55" s="210"/>
      <c r="AE55" s="210"/>
      <c r="AF55" s="210"/>
      <c r="AG55" s="210" t="s">
        <v>174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76" t="s">
        <v>224</v>
      </c>
      <c r="D56" s="272"/>
      <c r="E56" s="273">
        <v>300.01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176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76" t="s">
        <v>225</v>
      </c>
      <c r="D57" s="272"/>
      <c r="E57" s="273">
        <v>779.63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176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77" t="s">
        <v>226</v>
      </c>
      <c r="D58" s="274"/>
      <c r="E58" s="275">
        <v>1079.6400000000001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176</v>
      </c>
      <c r="AH58" s="210">
        <v>1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76" t="s">
        <v>227</v>
      </c>
      <c r="D59" s="272"/>
      <c r="E59" s="273">
        <v>-77.239999999999995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176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76" t="s">
        <v>228</v>
      </c>
      <c r="D60" s="272"/>
      <c r="E60" s="273">
        <v>-85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176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77" t="s">
        <v>226</v>
      </c>
      <c r="D61" s="274"/>
      <c r="E61" s="275">
        <v>-162.24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176</v>
      </c>
      <c r="AH61" s="210">
        <v>1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76" t="s">
        <v>229</v>
      </c>
      <c r="D62" s="272"/>
      <c r="E62" s="273">
        <v>269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176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76" t="s">
        <v>230</v>
      </c>
      <c r="D63" s="272"/>
      <c r="E63" s="273">
        <v>269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176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77" t="s">
        <v>226</v>
      </c>
      <c r="D64" s="274"/>
      <c r="E64" s="275">
        <v>538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176</v>
      </c>
      <c r="AH64" s="210">
        <v>1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2">
        <v>15</v>
      </c>
      <c r="B65" s="243" t="s">
        <v>233</v>
      </c>
      <c r="C65" s="260" t="s">
        <v>234</v>
      </c>
      <c r="D65" s="244" t="s">
        <v>194</v>
      </c>
      <c r="E65" s="245">
        <v>85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131</v>
      </c>
      <c r="T65" s="248" t="s">
        <v>131</v>
      </c>
      <c r="U65" s="230">
        <v>5.3999999999999999E-2</v>
      </c>
      <c r="V65" s="230">
        <f>ROUND(E65*U65,2)</f>
        <v>4.59</v>
      </c>
      <c r="W65" s="230"/>
      <c r="X65" s="230" t="s">
        <v>173</v>
      </c>
      <c r="Y65" s="230" t="s">
        <v>134</v>
      </c>
      <c r="Z65" s="210"/>
      <c r="AA65" s="210"/>
      <c r="AB65" s="210"/>
      <c r="AC65" s="210"/>
      <c r="AD65" s="210"/>
      <c r="AE65" s="210"/>
      <c r="AF65" s="210"/>
      <c r="AG65" s="210" t="s">
        <v>174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76" t="s">
        <v>235</v>
      </c>
      <c r="D66" s="272"/>
      <c r="E66" s="273">
        <v>85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176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2">
        <v>16</v>
      </c>
      <c r="B67" s="243" t="s">
        <v>236</v>
      </c>
      <c r="C67" s="260" t="s">
        <v>237</v>
      </c>
      <c r="D67" s="244" t="s">
        <v>194</v>
      </c>
      <c r="E67" s="245">
        <v>1455.4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131</v>
      </c>
      <c r="T67" s="248" t="s">
        <v>131</v>
      </c>
      <c r="U67" s="230">
        <v>8.9999999999999993E-3</v>
      </c>
      <c r="V67" s="230">
        <f>ROUND(E67*U67,2)</f>
        <v>13.1</v>
      </c>
      <c r="W67" s="230"/>
      <c r="X67" s="230" t="s">
        <v>173</v>
      </c>
      <c r="Y67" s="230" t="s">
        <v>134</v>
      </c>
      <c r="Z67" s="210"/>
      <c r="AA67" s="210"/>
      <c r="AB67" s="210"/>
      <c r="AC67" s="210"/>
      <c r="AD67" s="210"/>
      <c r="AE67" s="210"/>
      <c r="AF67" s="210"/>
      <c r="AG67" s="210" t="s">
        <v>174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76" t="s">
        <v>224</v>
      </c>
      <c r="D68" s="272"/>
      <c r="E68" s="273">
        <v>300.01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176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76" t="s">
        <v>225</v>
      </c>
      <c r="D69" s="272"/>
      <c r="E69" s="273">
        <v>779.63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176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77" t="s">
        <v>226</v>
      </c>
      <c r="D70" s="274"/>
      <c r="E70" s="275">
        <v>1079.6400000000001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176</v>
      </c>
      <c r="AH70" s="210">
        <v>1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76" t="s">
        <v>227</v>
      </c>
      <c r="D71" s="272"/>
      <c r="E71" s="273">
        <v>-77.239999999999995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176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76" t="s">
        <v>228</v>
      </c>
      <c r="D72" s="272"/>
      <c r="E72" s="273">
        <v>-85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176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77" t="s">
        <v>226</v>
      </c>
      <c r="D73" s="274"/>
      <c r="E73" s="275">
        <v>-162.24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176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76" t="s">
        <v>229</v>
      </c>
      <c r="D74" s="272"/>
      <c r="E74" s="273">
        <v>269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176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76" t="s">
        <v>230</v>
      </c>
      <c r="D75" s="272"/>
      <c r="E75" s="273">
        <v>269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176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77" t="s">
        <v>226</v>
      </c>
      <c r="D76" s="274"/>
      <c r="E76" s="275">
        <v>538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176</v>
      </c>
      <c r="AH76" s="210">
        <v>1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2">
        <v>17</v>
      </c>
      <c r="B77" s="243" t="s">
        <v>238</v>
      </c>
      <c r="C77" s="260" t="s">
        <v>239</v>
      </c>
      <c r="D77" s="244" t="s">
        <v>194</v>
      </c>
      <c r="E77" s="245">
        <v>77.239999999999995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7"/>
      <c r="S77" s="247" t="s">
        <v>131</v>
      </c>
      <c r="T77" s="248" t="s">
        <v>131</v>
      </c>
      <c r="U77" s="230">
        <v>0.20200000000000001</v>
      </c>
      <c r="V77" s="230">
        <f>ROUND(E77*U77,2)</f>
        <v>15.6</v>
      </c>
      <c r="W77" s="230"/>
      <c r="X77" s="230" t="s">
        <v>173</v>
      </c>
      <c r="Y77" s="230" t="s">
        <v>134</v>
      </c>
      <c r="Z77" s="210"/>
      <c r="AA77" s="210"/>
      <c r="AB77" s="210"/>
      <c r="AC77" s="210"/>
      <c r="AD77" s="210"/>
      <c r="AE77" s="210"/>
      <c r="AF77" s="210"/>
      <c r="AG77" s="210" t="s">
        <v>174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1" t="s">
        <v>240</v>
      </c>
      <c r="D78" s="249"/>
      <c r="E78" s="249"/>
      <c r="F78" s="249"/>
      <c r="G78" s="249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76" t="s">
        <v>198</v>
      </c>
      <c r="D79" s="272"/>
      <c r="E79" s="273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176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76" t="s">
        <v>241</v>
      </c>
      <c r="D80" s="272"/>
      <c r="E80" s="273">
        <v>77.239999999999995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176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2">
        <v>18</v>
      </c>
      <c r="B81" s="243" t="s">
        <v>242</v>
      </c>
      <c r="C81" s="260" t="s">
        <v>243</v>
      </c>
      <c r="D81" s="244" t="s">
        <v>172</v>
      </c>
      <c r="E81" s="245">
        <v>2854.5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131</v>
      </c>
      <c r="T81" s="248" t="s">
        <v>131</v>
      </c>
      <c r="U81" s="230">
        <v>1.7999999999999999E-2</v>
      </c>
      <c r="V81" s="230">
        <f>ROUND(E81*U81,2)</f>
        <v>51.38</v>
      </c>
      <c r="W81" s="230"/>
      <c r="X81" s="230" t="s">
        <v>173</v>
      </c>
      <c r="Y81" s="230" t="s">
        <v>134</v>
      </c>
      <c r="Z81" s="210"/>
      <c r="AA81" s="210"/>
      <c r="AB81" s="210"/>
      <c r="AC81" s="210"/>
      <c r="AD81" s="210"/>
      <c r="AE81" s="210"/>
      <c r="AF81" s="210"/>
      <c r="AG81" s="210" t="s">
        <v>174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76" t="s">
        <v>198</v>
      </c>
      <c r="D82" s="272"/>
      <c r="E82" s="273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176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76" t="s">
        <v>244</v>
      </c>
      <c r="D83" s="272"/>
      <c r="E83" s="273">
        <v>2271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176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76" t="s">
        <v>245</v>
      </c>
      <c r="D84" s="272"/>
      <c r="E84" s="273">
        <v>103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176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76" t="s">
        <v>246</v>
      </c>
      <c r="D85" s="272"/>
      <c r="E85" s="273">
        <v>434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176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76" t="s">
        <v>247</v>
      </c>
      <c r="D86" s="272"/>
      <c r="E86" s="273">
        <v>46.5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176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2">
        <v>19</v>
      </c>
      <c r="B87" s="243" t="s">
        <v>248</v>
      </c>
      <c r="C87" s="260" t="s">
        <v>249</v>
      </c>
      <c r="D87" s="244" t="s">
        <v>172</v>
      </c>
      <c r="E87" s="245">
        <v>508.8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/>
      <c r="S87" s="247" t="s">
        <v>131</v>
      </c>
      <c r="T87" s="248" t="s">
        <v>131</v>
      </c>
      <c r="U87" s="230">
        <v>0.128</v>
      </c>
      <c r="V87" s="230">
        <f>ROUND(E87*U87,2)</f>
        <v>65.13</v>
      </c>
      <c r="W87" s="230"/>
      <c r="X87" s="230" t="s">
        <v>173</v>
      </c>
      <c r="Y87" s="230" t="s">
        <v>134</v>
      </c>
      <c r="Z87" s="210"/>
      <c r="AA87" s="210"/>
      <c r="AB87" s="210"/>
      <c r="AC87" s="210"/>
      <c r="AD87" s="210"/>
      <c r="AE87" s="210"/>
      <c r="AF87" s="210"/>
      <c r="AG87" s="210" t="s">
        <v>174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76" t="s">
        <v>250</v>
      </c>
      <c r="D88" s="272"/>
      <c r="E88" s="273">
        <v>308.8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176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76" t="s">
        <v>251</v>
      </c>
      <c r="D89" s="272"/>
      <c r="E89" s="273">
        <v>200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176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2">
        <v>20</v>
      </c>
      <c r="B90" s="243" t="s">
        <v>252</v>
      </c>
      <c r="C90" s="260" t="s">
        <v>253</v>
      </c>
      <c r="D90" s="244" t="s">
        <v>254</v>
      </c>
      <c r="E90" s="245">
        <v>10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142</v>
      </c>
      <c r="T90" s="248" t="s">
        <v>132</v>
      </c>
      <c r="U90" s="230">
        <v>0</v>
      </c>
      <c r="V90" s="230">
        <f>ROUND(E90*U90,2)</f>
        <v>0</v>
      </c>
      <c r="W90" s="230"/>
      <c r="X90" s="230" t="s">
        <v>173</v>
      </c>
      <c r="Y90" s="230" t="s">
        <v>134</v>
      </c>
      <c r="Z90" s="210"/>
      <c r="AA90" s="210"/>
      <c r="AB90" s="210"/>
      <c r="AC90" s="210"/>
      <c r="AD90" s="210"/>
      <c r="AE90" s="210"/>
      <c r="AF90" s="210"/>
      <c r="AG90" s="210" t="s">
        <v>174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1" outlineLevel="2" x14ac:dyDescent="0.25">
      <c r="A91" s="227"/>
      <c r="B91" s="228"/>
      <c r="C91" s="261" t="s">
        <v>255</v>
      </c>
      <c r="D91" s="249"/>
      <c r="E91" s="249"/>
      <c r="F91" s="249"/>
      <c r="G91" s="249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51" t="str">
        <f>C91</f>
        <v>5x statická deska (předpoklad) - dle požadavku správace dotčené komunikace "na pláni" pod konstrukčními vrstvami komunikace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2">
        <v>21</v>
      </c>
      <c r="B92" s="243" t="s">
        <v>256</v>
      </c>
      <c r="C92" s="260" t="s">
        <v>257</v>
      </c>
      <c r="D92" s="244" t="s">
        <v>254</v>
      </c>
      <c r="E92" s="245">
        <v>10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142</v>
      </c>
      <c r="T92" s="248" t="s">
        <v>132</v>
      </c>
      <c r="U92" s="230">
        <v>0</v>
      </c>
      <c r="V92" s="230">
        <f>ROUND(E92*U92,2)</f>
        <v>0</v>
      </c>
      <c r="W92" s="230"/>
      <c r="X92" s="230" t="s">
        <v>173</v>
      </c>
      <c r="Y92" s="230" t="s">
        <v>134</v>
      </c>
      <c r="Z92" s="210"/>
      <c r="AA92" s="210"/>
      <c r="AB92" s="210"/>
      <c r="AC92" s="210"/>
      <c r="AD92" s="210"/>
      <c r="AE92" s="210"/>
      <c r="AF92" s="210"/>
      <c r="AG92" s="210" t="s">
        <v>174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27"/>
      <c r="B93" s="228"/>
      <c r="C93" s="261" t="s">
        <v>470</v>
      </c>
      <c r="D93" s="249"/>
      <c r="E93" s="249"/>
      <c r="F93" s="249"/>
      <c r="G93" s="249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137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2" t="s">
        <v>258</v>
      </c>
      <c r="D94" s="250"/>
      <c r="E94" s="250"/>
      <c r="F94" s="250"/>
      <c r="G94" s="25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5">
      <c r="A95" s="235" t="s">
        <v>126</v>
      </c>
      <c r="B95" s="236" t="s">
        <v>66</v>
      </c>
      <c r="C95" s="259" t="s">
        <v>67</v>
      </c>
      <c r="D95" s="237"/>
      <c r="E95" s="238"/>
      <c r="F95" s="239"/>
      <c r="G95" s="239">
        <f>SUMIF(AG96:AG121,"&lt;&gt;NOR",G96:G121)</f>
        <v>0</v>
      </c>
      <c r="H95" s="239"/>
      <c r="I95" s="239">
        <f>SUM(I96:I121)</f>
        <v>0</v>
      </c>
      <c r="J95" s="239"/>
      <c r="K95" s="239">
        <f>SUM(K96:K121)</f>
        <v>0</v>
      </c>
      <c r="L95" s="239"/>
      <c r="M95" s="239">
        <f>SUM(M96:M121)</f>
        <v>0</v>
      </c>
      <c r="N95" s="238"/>
      <c r="O95" s="238">
        <f>SUM(O96:O121)</f>
        <v>194.54999999999998</v>
      </c>
      <c r="P95" s="238"/>
      <c r="Q95" s="238">
        <f>SUM(Q96:Q121)</f>
        <v>0</v>
      </c>
      <c r="R95" s="239"/>
      <c r="S95" s="239"/>
      <c r="T95" s="240"/>
      <c r="U95" s="234"/>
      <c r="V95" s="234">
        <f>SUM(V96:V121)</f>
        <v>196.39</v>
      </c>
      <c r="W95" s="234"/>
      <c r="X95" s="234"/>
      <c r="Y95" s="234"/>
      <c r="AG95" t="s">
        <v>127</v>
      </c>
    </row>
    <row r="96" spans="1:60" outlineLevel="1" x14ac:dyDescent="0.25">
      <c r="A96" s="242">
        <v>22</v>
      </c>
      <c r="B96" s="243" t="s">
        <v>259</v>
      </c>
      <c r="C96" s="260" t="s">
        <v>260</v>
      </c>
      <c r="D96" s="244" t="s">
        <v>172</v>
      </c>
      <c r="E96" s="245">
        <v>766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1.8000000000000001E-4</v>
      </c>
      <c r="O96" s="245">
        <f>ROUND(E96*N96,2)</f>
        <v>0.14000000000000001</v>
      </c>
      <c r="P96" s="245">
        <v>0</v>
      </c>
      <c r="Q96" s="245">
        <f>ROUND(E96*P96,2)</f>
        <v>0</v>
      </c>
      <c r="R96" s="247"/>
      <c r="S96" s="247" t="s">
        <v>131</v>
      </c>
      <c r="T96" s="248" t="s">
        <v>131</v>
      </c>
      <c r="U96" s="230">
        <v>7.4999999999999997E-2</v>
      </c>
      <c r="V96" s="230">
        <f>ROUND(E96*U96,2)</f>
        <v>57.45</v>
      </c>
      <c r="W96" s="230"/>
      <c r="X96" s="230" t="s">
        <v>173</v>
      </c>
      <c r="Y96" s="230" t="s">
        <v>134</v>
      </c>
      <c r="Z96" s="210"/>
      <c r="AA96" s="210"/>
      <c r="AB96" s="210"/>
      <c r="AC96" s="210"/>
      <c r="AD96" s="210"/>
      <c r="AE96" s="210"/>
      <c r="AF96" s="210"/>
      <c r="AG96" s="210" t="s">
        <v>174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27"/>
      <c r="B97" s="228"/>
      <c r="C97" s="276" t="s">
        <v>198</v>
      </c>
      <c r="D97" s="272"/>
      <c r="E97" s="273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176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76" t="s">
        <v>261</v>
      </c>
      <c r="D98" s="272"/>
      <c r="E98" s="273">
        <v>579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176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76" t="s">
        <v>262</v>
      </c>
      <c r="D99" s="272"/>
      <c r="E99" s="273">
        <v>187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176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2">
        <v>23</v>
      </c>
      <c r="B100" s="243" t="s">
        <v>263</v>
      </c>
      <c r="C100" s="260" t="s">
        <v>264</v>
      </c>
      <c r="D100" s="244" t="s">
        <v>194</v>
      </c>
      <c r="E100" s="245">
        <v>22.05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1.63</v>
      </c>
      <c r="O100" s="245">
        <f>ROUND(E100*N100,2)</f>
        <v>35.94</v>
      </c>
      <c r="P100" s="245">
        <v>0</v>
      </c>
      <c r="Q100" s="245">
        <f>ROUND(E100*P100,2)</f>
        <v>0</v>
      </c>
      <c r="R100" s="247"/>
      <c r="S100" s="247" t="s">
        <v>131</v>
      </c>
      <c r="T100" s="248" t="s">
        <v>131</v>
      </c>
      <c r="U100" s="230">
        <v>1.5840000000000001</v>
      </c>
      <c r="V100" s="230">
        <f>ROUND(E100*U100,2)</f>
        <v>34.93</v>
      </c>
      <c r="W100" s="230"/>
      <c r="X100" s="230" t="s">
        <v>173</v>
      </c>
      <c r="Y100" s="230" t="s">
        <v>134</v>
      </c>
      <c r="Z100" s="210"/>
      <c r="AA100" s="210"/>
      <c r="AB100" s="210"/>
      <c r="AC100" s="210"/>
      <c r="AD100" s="210"/>
      <c r="AE100" s="210"/>
      <c r="AF100" s="210"/>
      <c r="AG100" s="210" t="s">
        <v>174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27"/>
      <c r="B101" s="228"/>
      <c r="C101" s="261" t="s">
        <v>265</v>
      </c>
      <c r="D101" s="249"/>
      <c r="E101" s="249"/>
      <c r="F101" s="249"/>
      <c r="G101" s="249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137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76" t="s">
        <v>266</v>
      </c>
      <c r="D102" s="272"/>
      <c r="E102" s="273">
        <v>19.3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176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76" t="s">
        <v>267</v>
      </c>
      <c r="D103" s="272"/>
      <c r="E103" s="273">
        <v>2.75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176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2">
        <v>24</v>
      </c>
      <c r="B104" s="243" t="s">
        <v>268</v>
      </c>
      <c r="C104" s="260" t="s">
        <v>269</v>
      </c>
      <c r="D104" s="244" t="s">
        <v>194</v>
      </c>
      <c r="E104" s="245">
        <v>75.684950000000001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1.665</v>
      </c>
      <c r="O104" s="245">
        <f>ROUND(E104*N104,2)</f>
        <v>126.02</v>
      </c>
      <c r="P104" s="245">
        <v>0</v>
      </c>
      <c r="Q104" s="245">
        <f>ROUND(E104*P104,2)</f>
        <v>0</v>
      </c>
      <c r="R104" s="247"/>
      <c r="S104" s="247" t="s">
        <v>131</v>
      </c>
      <c r="T104" s="248" t="s">
        <v>131</v>
      </c>
      <c r="U104" s="230">
        <v>0.92</v>
      </c>
      <c r="V104" s="230">
        <f>ROUND(E104*U104,2)</f>
        <v>69.63</v>
      </c>
      <c r="W104" s="230"/>
      <c r="X104" s="230" t="s">
        <v>173</v>
      </c>
      <c r="Y104" s="230" t="s">
        <v>134</v>
      </c>
      <c r="Z104" s="210"/>
      <c r="AA104" s="210"/>
      <c r="AB104" s="210"/>
      <c r="AC104" s="210"/>
      <c r="AD104" s="210"/>
      <c r="AE104" s="210"/>
      <c r="AF104" s="210"/>
      <c r="AG104" s="210" t="s">
        <v>174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76" t="s">
        <v>270</v>
      </c>
      <c r="D105" s="272"/>
      <c r="E105" s="273">
        <v>77.2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176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76" t="s">
        <v>271</v>
      </c>
      <c r="D106" s="272"/>
      <c r="E106" s="273">
        <v>-1.51505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176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2">
        <v>25</v>
      </c>
      <c r="B107" s="243" t="s">
        <v>272</v>
      </c>
      <c r="C107" s="260" t="s">
        <v>273</v>
      </c>
      <c r="D107" s="244" t="s">
        <v>194</v>
      </c>
      <c r="E107" s="245">
        <v>19.25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1.665</v>
      </c>
      <c r="O107" s="245">
        <f>ROUND(E107*N107,2)</f>
        <v>32.049999999999997</v>
      </c>
      <c r="P107" s="245">
        <v>0</v>
      </c>
      <c r="Q107" s="245">
        <f>ROUND(E107*P107,2)</f>
        <v>0</v>
      </c>
      <c r="R107" s="247"/>
      <c r="S107" s="247" t="s">
        <v>274</v>
      </c>
      <c r="T107" s="248" t="s">
        <v>274</v>
      </c>
      <c r="U107" s="230">
        <v>0.92</v>
      </c>
      <c r="V107" s="230">
        <f>ROUND(E107*U107,2)</f>
        <v>17.71</v>
      </c>
      <c r="W107" s="230"/>
      <c r="X107" s="230" t="s">
        <v>173</v>
      </c>
      <c r="Y107" s="230" t="s">
        <v>134</v>
      </c>
      <c r="Z107" s="210"/>
      <c r="AA107" s="210"/>
      <c r="AB107" s="210"/>
      <c r="AC107" s="210"/>
      <c r="AD107" s="210"/>
      <c r="AE107" s="210"/>
      <c r="AF107" s="210"/>
      <c r="AG107" s="210" t="s">
        <v>174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76" t="s">
        <v>275</v>
      </c>
      <c r="D108" s="272"/>
      <c r="E108" s="273">
        <v>19.25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176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2">
        <v>26</v>
      </c>
      <c r="B109" s="243" t="s">
        <v>276</v>
      </c>
      <c r="C109" s="260" t="s">
        <v>277</v>
      </c>
      <c r="D109" s="244" t="s">
        <v>190</v>
      </c>
      <c r="E109" s="245">
        <v>303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131</v>
      </c>
      <c r="T109" s="248" t="s">
        <v>131</v>
      </c>
      <c r="U109" s="230">
        <v>5.5E-2</v>
      </c>
      <c r="V109" s="230">
        <f>ROUND(E109*U109,2)</f>
        <v>16.670000000000002</v>
      </c>
      <c r="W109" s="230"/>
      <c r="X109" s="230" t="s">
        <v>173</v>
      </c>
      <c r="Y109" s="230" t="s">
        <v>134</v>
      </c>
      <c r="Z109" s="210"/>
      <c r="AA109" s="210"/>
      <c r="AB109" s="210"/>
      <c r="AC109" s="210"/>
      <c r="AD109" s="210"/>
      <c r="AE109" s="210"/>
      <c r="AF109" s="210"/>
      <c r="AG109" s="210" t="s">
        <v>174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76" t="s">
        <v>198</v>
      </c>
      <c r="D110" s="272"/>
      <c r="E110" s="273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176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76" t="s">
        <v>278</v>
      </c>
      <c r="D111" s="272"/>
      <c r="E111" s="273">
        <v>193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176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76" t="s">
        <v>279</v>
      </c>
      <c r="D112" s="272"/>
      <c r="E112" s="273">
        <v>110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176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2">
        <v>27</v>
      </c>
      <c r="B113" s="243" t="s">
        <v>280</v>
      </c>
      <c r="C113" s="260" t="s">
        <v>281</v>
      </c>
      <c r="D113" s="244" t="s">
        <v>190</v>
      </c>
      <c r="E113" s="245">
        <v>318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4.8000000000000001E-4</v>
      </c>
      <c r="O113" s="245">
        <f>ROUND(E113*N113,2)</f>
        <v>0.15</v>
      </c>
      <c r="P113" s="245">
        <v>0</v>
      </c>
      <c r="Q113" s="245">
        <f>ROUND(E113*P113,2)</f>
        <v>0</v>
      </c>
      <c r="R113" s="247" t="s">
        <v>282</v>
      </c>
      <c r="S113" s="247" t="s">
        <v>131</v>
      </c>
      <c r="T113" s="248" t="s">
        <v>131</v>
      </c>
      <c r="U113" s="230">
        <v>0</v>
      </c>
      <c r="V113" s="230">
        <f>ROUND(E113*U113,2)</f>
        <v>0</v>
      </c>
      <c r="W113" s="230"/>
      <c r="X113" s="230" t="s">
        <v>283</v>
      </c>
      <c r="Y113" s="230" t="s">
        <v>134</v>
      </c>
      <c r="Z113" s="210"/>
      <c r="AA113" s="210"/>
      <c r="AB113" s="210"/>
      <c r="AC113" s="210"/>
      <c r="AD113" s="210"/>
      <c r="AE113" s="210"/>
      <c r="AF113" s="210"/>
      <c r="AG113" s="210" t="s">
        <v>284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76" t="s">
        <v>198</v>
      </c>
      <c r="D114" s="272"/>
      <c r="E114" s="273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176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76" t="s">
        <v>285</v>
      </c>
      <c r="D115" s="272"/>
      <c r="E115" s="273">
        <v>202.65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176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76" t="s">
        <v>286</v>
      </c>
      <c r="D116" s="272"/>
      <c r="E116" s="273">
        <v>115.5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176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76" t="s">
        <v>287</v>
      </c>
      <c r="D117" s="272"/>
      <c r="E117" s="273">
        <v>-0.15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176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2">
        <v>28</v>
      </c>
      <c r="B118" s="243" t="s">
        <v>288</v>
      </c>
      <c r="C118" s="260" t="s">
        <v>289</v>
      </c>
      <c r="D118" s="244" t="s">
        <v>172</v>
      </c>
      <c r="E118" s="245">
        <v>880.9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21</v>
      </c>
      <c r="M118" s="247">
        <f>G118*(1+L118/100)</f>
        <v>0</v>
      </c>
      <c r="N118" s="245">
        <v>2.7999999999999998E-4</v>
      </c>
      <c r="O118" s="245">
        <f>ROUND(E118*N118,2)</f>
        <v>0.25</v>
      </c>
      <c r="P118" s="245">
        <v>0</v>
      </c>
      <c r="Q118" s="245">
        <f>ROUND(E118*P118,2)</f>
        <v>0</v>
      </c>
      <c r="R118" s="247" t="s">
        <v>282</v>
      </c>
      <c r="S118" s="247" t="s">
        <v>131</v>
      </c>
      <c r="T118" s="248" t="s">
        <v>131</v>
      </c>
      <c r="U118" s="230">
        <v>0</v>
      </c>
      <c r="V118" s="230">
        <f>ROUND(E118*U118,2)</f>
        <v>0</v>
      </c>
      <c r="W118" s="230"/>
      <c r="X118" s="230" t="s">
        <v>283</v>
      </c>
      <c r="Y118" s="230" t="s">
        <v>134</v>
      </c>
      <c r="Z118" s="210"/>
      <c r="AA118" s="210"/>
      <c r="AB118" s="210"/>
      <c r="AC118" s="210"/>
      <c r="AD118" s="210"/>
      <c r="AE118" s="210"/>
      <c r="AF118" s="210"/>
      <c r="AG118" s="210" t="s">
        <v>284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76" t="s">
        <v>198</v>
      </c>
      <c r="D119" s="272"/>
      <c r="E119" s="273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176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76" t="s">
        <v>290</v>
      </c>
      <c r="D120" s="272"/>
      <c r="E120" s="273">
        <v>665.85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176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76" t="s">
        <v>291</v>
      </c>
      <c r="D121" s="272"/>
      <c r="E121" s="273">
        <v>215.05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176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235" t="s">
        <v>126</v>
      </c>
      <c r="B122" s="236" t="s">
        <v>72</v>
      </c>
      <c r="C122" s="259" t="s">
        <v>49</v>
      </c>
      <c r="D122" s="237"/>
      <c r="E122" s="238"/>
      <c r="F122" s="239"/>
      <c r="G122" s="239">
        <f>SUMIF(AG123:AG192,"&lt;&gt;NOR",G123:G192)</f>
        <v>0</v>
      </c>
      <c r="H122" s="239"/>
      <c r="I122" s="239">
        <f>SUM(I123:I192)</f>
        <v>0</v>
      </c>
      <c r="J122" s="239"/>
      <c r="K122" s="239">
        <f>SUM(K123:K192)</f>
        <v>0</v>
      </c>
      <c r="L122" s="239"/>
      <c r="M122" s="239">
        <f>SUM(M123:M192)</f>
        <v>0</v>
      </c>
      <c r="N122" s="238"/>
      <c r="O122" s="238">
        <f>SUM(O123:O192)</f>
        <v>2998.7900000000013</v>
      </c>
      <c r="P122" s="238"/>
      <c r="Q122" s="238">
        <f>SUM(Q123:Q192)</f>
        <v>0</v>
      </c>
      <c r="R122" s="239"/>
      <c r="S122" s="239"/>
      <c r="T122" s="240"/>
      <c r="U122" s="234"/>
      <c r="V122" s="234">
        <f>SUM(V123:V192)</f>
        <v>1052.07</v>
      </c>
      <c r="W122" s="234"/>
      <c r="X122" s="234"/>
      <c r="Y122" s="234"/>
      <c r="AG122" t="s">
        <v>127</v>
      </c>
    </row>
    <row r="123" spans="1:60" outlineLevel="1" x14ac:dyDescent="0.25">
      <c r="A123" s="242">
        <v>29</v>
      </c>
      <c r="B123" s="243" t="s">
        <v>292</v>
      </c>
      <c r="C123" s="260" t="s">
        <v>293</v>
      </c>
      <c r="D123" s="244" t="s">
        <v>172</v>
      </c>
      <c r="E123" s="245">
        <v>2900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7"/>
      <c r="S123" s="247" t="s">
        <v>131</v>
      </c>
      <c r="T123" s="248" t="s">
        <v>131</v>
      </c>
      <c r="U123" s="230">
        <v>3.7420000000000002E-2</v>
      </c>
      <c r="V123" s="230">
        <f>ROUND(E123*U123,2)</f>
        <v>108.52</v>
      </c>
      <c r="W123" s="230"/>
      <c r="X123" s="230" t="s">
        <v>173</v>
      </c>
      <c r="Y123" s="230" t="s">
        <v>134</v>
      </c>
      <c r="Z123" s="210"/>
      <c r="AA123" s="210"/>
      <c r="AB123" s="210"/>
      <c r="AC123" s="210"/>
      <c r="AD123" s="210"/>
      <c r="AE123" s="210"/>
      <c r="AF123" s="210"/>
      <c r="AG123" s="210" t="s">
        <v>174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76" t="s">
        <v>294</v>
      </c>
      <c r="D124" s="272"/>
      <c r="E124" s="273">
        <v>2900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176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2">
        <v>30</v>
      </c>
      <c r="B125" s="243" t="s">
        <v>295</v>
      </c>
      <c r="C125" s="260" t="s">
        <v>296</v>
      </c>
      <c r="D125" s="244" t="s">
        <v>172</v>
      </c>
      <c r="E125" s="245">
        <v>2420.5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0.378</v>
      </c>
      <c r="O125" s="245">
        <f>ROUND(E125*N125,2)</f>
        <v>914.95</v>
      </c>
      <c r="P125" s="245">
        <v>0</v>
      </c>
      <c r="Q125" s="245">
        <f>ROUND(E125*P125,2)</f>
        <v>0</v>
      </c>
      <c r="R125" s="247"/>
      <c r="S125" s="247" t="s">
        <v>131</v>
      </c>
      <c r="T125" s="248" t="s">
        <v>131</v>
      </c>
      <c r="U125" s="230">
        <v>2.5999999999999999E-2</v>
      </c>
      <c r="V125" s="230">
        <f>ROUND(E125*U125,2)</f>
        <v>62.93</v>
      </c>
      <c r="W125" s="230"/>
      <c r="X125" s="230" t="s">
        <v>173</v>
      </c>
      <c r="Y125" s="230" t="s">
        <v>134</v>
      </c>
      <c r="Z125" s="210"/>
      <c r="AA125" s="210"/>
      <c r="AB125" s="210"/>
      <c r="AC125" s="210"/>
      <c r="AD125" s="210"/>
      <c r="AE125" s="210"/>
      <c r="AF125" s="210"/>
      <c r="AG125" s="210" t="s">
        <v>174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76" t="s">
        <v>198</v>
      </c>
      <c r="D126" s="272"/>
      <c r="E126" s="273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176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27"/>
      <c r="B127" s="228"/>
      <c r="C127" s="276" t="s">
        <v>244</v>
      </c>
      <c r="D127" s="272"/>
      <c r="E127" s="273">
        <v>2271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176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76" t="s">
        <v>245</v>
      </c>
      <c r="D128" s="272"/>
      <c r="E128" s="273">
        <v>103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176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76" t="s">
        <v>247</v>
      </c>
      <c r="D129" s="272"/>
      <c r="E129" s="273">
        <v>46.5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176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2">
        <v>31</v>
      </c>
      <c r="B130" s="243" t="s">
        <v>297</v>
      </c>
      <c r="C130" s="260" t="s">
        <v>298</v>
      </c>
      <c r="D130" s="244" t="s">
        <v>172</v>
      </c>
      <c r="E130" s="245">
        <v>2374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0.378</v>
      </c>
      <c r="O130" s="245">
        <f>ROUND(E130*N130,2)</f>
        <v>897.37</v>
      </c>
      <c r="P130" s="245">
        <v>0</v>
      </c>
      <c r="Q130" s="245">
        <f>ROUND(E130*P130,2)</f>
        <v>0</v>
      </c>
      <c r="R130" s="247"/>
      <c r="S130" s="247" t="s">
        <v>131</v>
      </c>
      <c r="T130" s="248" t="s">
        <v>131</v>
      </c>
      <c r="U130" s="230">
        <v>2.5999999999999999E-2</v>
      </c>
      <c r="V130" s="230">
        <f>ROUND(E130*U130,2)</f>
        <v>61.72</v>
      </c>
      <c r="W130" s="230"/>
      <c r="X130" s="230" t="s">
        <v>173</v>
      </c>
      <c r="Y130" s="230" t="s">
        <v>134</v>
      </c>
      <c r="Z130" s="210"/>
      <c r="AA130" s="210"/>
      <c r="AB130" s="210"/>
      <c r="AC130" s="210"/>
      <c r="AD130" s="210"/>
      <c r="AE130" s="210"/>
      <c r="AF130" s="210"/>
      <c r="AG130" s="210" t="s">
        <v>174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76" t="s">
        <v>198</v>
      </c>
      <c r="D131" s="272"/>
      <c r="E131" s="273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176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76" t="s">
        <v>244</v>
      </c>
      <c r="D132" s="272"/>
      <c r="E132" s="273">
        <v>2271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176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76" t="s">
        <v>245</v>
      </c>
      <c r="D133" s="272"/>
      <c r="E133" s="273">
        <v>103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176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0.399999999999999" outlineLevel="1" x14ac:dyDescent="0.25">
      <c r="A134" s="242">
        <v>32</v>
      </c>
      <c r="B134" s="243" t="s">
        <v>299</v>
      </c>
      <c r="C134" s="260" t="s">
        <v>300</v>
      </c>
      <c r="D134" s="244" t="s">
        <v>172</v>
      </c>
      <c r="E134" s="245">
        <v>434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0.55125000000000002</v>
      </c>
      <c r="O134" s="245">
        <f>ROUND(E134*N134,2)</f>
        <v>239.24</v>
      </c>
      <c r="P134" s="245">
        <v>0</v>
      </c>
      <c r="Q134" s="245">
        <f>ROUND(E134*P134,2)</f>
        <v>0</v>
      </c>
      <c r="R134" s="247"/>
      <c r="S134" s="247" t="s">
        <v>131</v>
      </c>
      <c r="T134" s="248" t="s">
        <v>131</v>
      </c>
      <c r="U134" s="230">
        <v>2.7E-2</v>
      </c>
      <c r="V134" s="230">
        <f>ROUND(E134*U134,2)</f>
        <v>11.72</v>
      </c>
      <c r="W134" s="230"/>
      <c r="X134" s="230" t="s">
        <v>173</v>
      </c>
      <c r="Y134" s="230" t="s">
        <v>134</v>
      </c>
      <c r="Z134" s="210"/>
      <c r="AA134" s="210"/>
      <c r="AB134" s="210"/>
      <c r="AC134" s="210"/>
      <c r="AD134" s="210"/>
      <c r="AE134" s="210"/>
      <c r="AF134" s="210"/>
      <c r="AG134" s="210" t="s">
        <v>174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76" t="s">
        <v>198</v>
      </c>
      <c r="D135" s="272"/>
      <c r="E135" s="273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176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76" t="s">
        <v>246</v>
      </c>
      <c r="D136" s="272"/>
      <c r="E136" s="273">
        <v>434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176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2">
        <v>33</v>
      </c>
      <c r="B137" s="243" t="s">
        <v>301</v>
      </c>
      <c r="C137" s="260" t="s">
        <v>302</v>
      </c>
      <c r="D137" s="244" t="s">
        <v>172</v>
      </c>
      <c r="E137" s="245">
        <v>5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0.1012</v>
      </c>
      <c r="O137" s="245">
        <f>ROUND(E137*N137,2)</f>
        <v>0.51</v>
      </c>
      <c r="P137" s="245">
        <v>0</v>
      </c>
      <c r="Q137" s="245">
        <f>ROUND(E137*P137,2)</f>
        <v>0</v>
      </c>
      <c r="R137" s="247"/>
      <c r="S137" s="247" t="s">
        <v>131</v>
      </c>
      <c r="T137" s="248" t="s">
        <v>131</v>
      </c>
      <c r="U137" s="230">
        <v>2.4E-2</v>
      </c>
      <c r="V137" s="230">
        <f>ROUND(E137*U137,2)</f>
        <v>0.12</v>
      </c>
      <c r="W137" s="230"/>
      <c r="X137" s="230" t="s">
        <v>173</v>
      </c>
      <c r="Y137" s="230" t="s">
        <v>134</v>
      </c>
      <c r="Z137" s="210"/>
      <c r="AA137" s="210"/>
      <c r="AB137" s="210"/>
      <c r="AC137" s="210"/>
      <c r="AD137" s="210"/>
      <c r="AE137" s="210"/>
      <c r="AF137" s="210"/>
      <c r="AG137" s="210" t="s">
        <v>174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76" t="s">
        <v>303</v>
      </c>
      <c r="D138" s="272"/>
      <c r="E138" s="273">
        <v>5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176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2">
        <v>34</v>
      </c>
      <c r="B139" s="243" t="s">
        <v>304</v>
      </c>
      <c r="C139" s="260" t="s">
        <v>305</v>
      </c>
      <c r="D139" s="244" t="s">
        <v>172</v>
      </c>
      <c r="E139" s="245">
        <v>2271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21</v>
      </c>
      <c r="M139" s="247">
        <f>G139*(1+L139/100)</f>
        <v>0</v>
      </c>
      <c r="N139" s="245">
        <v>0.18462999999999999</v>
      </c>
      <c r="O139" s="245">
        <f>ROUND(E139*N139,2)</f>
        <v>419.29</v>
      </c>
      <c r="P139" s="245">
        <v>0</v>
      </c>
      <c r="Q139" s="245">
        <f>ROUND(E139*P139,2)</f>
        <v>0</v>
      </c>
      <c r="R139" s="247"/>
      <c r="S139" s="247" t="s">
        <v>131</v>
      </c>
      <c r="T139" s="248" t="s">
        <v>131</v>
      </c>
      <c r="U139" s="230">
        <v>2.9000000000000001E-2</v>
      </c>
      <c r="V139" s="230">
        <f>ROUND(E139*U139,2)</f>
        <v>65.86</v>
      </c>
      <c r="W139" s="230"/>
      <c r="X139" s="230" t="s">
        <v>173</v>
      </c>
      <c r="Y139" s="230" t="s">
        <v>134</v>
      </c>
      <c r="Z139" s="210"/>
      <c r="AA139" s="210"/>
      <c r="AB139" s="210"/>
      <c r="AC139" s="210"/>
      <c r="AD139" s="210"/>
      <c r="AE139" s="210"/>
      <c r="AF139" s="210"/>
      <c r="AG139" s="210" t="s">
        <v>174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76" t="s">
        <v>198</v>
      </c>
      <c r="D140" s="272"/>
      <c r="E140" s="273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176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76" t="s">
        <v>244</v>
      </c>
      <c r="D141" s="272"/>
      <c r="E141" s="273">
        <v>2271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176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2">
        <v>35</v>
      </c>
      <c r="B142" s="243" t="s">
        <v>306</v>
      </c>
      <c r="C142" s="260" t="s">
        <v>307</v>
      </c>
      <c r="D142" s="244" t="s">
        <v>172</v>
      </c>
      <c r="E142" s="245">
        <v>2271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6.0099999999999997E-3</v>
      </c>
      <c r="O142" s="245">
        <f>ROUND(E142*N142,2)</f>
        <v>13.65</v>
      </c>
      <c r="P142" s="245">
        <v>0</v>
      </c>
      <c r="Q142" s="245">
        <f>ROUND(E142*P142,2)</f>
        <v>0</v>
      </c>
      <c r="R142" s="247"/>
      <c r="S142" s="247" t="s">
        <v>131</v>
      </c>
      <c r="T142" s="248" t="s">
        <v>131</v>
      </c>
      <c r="U142" s="230">
        <v>4.0000000000000001E-3</v>
      </c>
      <c r="V142" s="230">
        <f>ROUND(E142*U142,2)</f>
        <v>9.08</v>
      </c>
      <c r="W142" s="230"/>
      <c r="X142" s="230" t="s">
        <v>173</v>
      </c>
      <c r="Y142" s="230" t="s">
        <v>134</v>
      </c>
      <c r="Z142" s="210"/>
      <c r="AA142" s="210"/>
      <c r="AB142" s="210"/>
      <c r="AC142" s="210"/>
      <c r="AD142" s="210"/>
      <c r="AE142" s="210"/>
      <c r="AF142" s="210"/>
      <c r="AG142" s="210" t="s">
        <v>174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76" t="s">
        <v>198</v>
      </c>
      <c r="D143" s="272"/>
      <c r="E143" s="273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176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76" t="s">
        <v>244</v>
      </c>
      <c r="D144" s="272"/>
      <c r="E144" s="273">
        <v>2271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176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2">
        <v>36</v>
      </c>
      <c r="B145" s="243" t="s">
        <v>308</v>
      </c>
      <c r="C145" s="260" t="s">
        <v>309</v>
      </c>
      <c r="D145" s="244" t="s">
        <v>172</v>
      </c>
      <c r="E145" s="245">
        <v>2271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21</v>
      </c>
      <c r="M145" s="247">
        <f>G145*(1+L145/100)</f>
        <v>0</v>
      </c>
      <c r="N145" s="245">
        <v>5.0000000000000001E-4</v>
      </c>
      <c r="O145" s="245">
        <f>ROUND(E145*N145,2)</f>
        <v>1.1399999999999999</v>
      </c>
      <c r="P145" s="245">
        <v>0</v>
      </c>
      <c r="Q145" s="245">
        <f>ROUND(E145*P145,2)</f>
        <v>0</v>
      </c>
      <c r="R145" s="247"/>
      <c r="S145" s="247" t="s">
        <v>131</v>
      </c>
      <c r="T145" s="248" t="s">
        <v>131</v>
      </c>
      <c r="U145" s="230">
        <v>2E-3</v>
      </c>
      <c r="V145" s="230">
        <f>ROUND(E145*U145,2)</f>
        <v>4.54</v>
      </c>
      <c r="W145" s="230"/>
      <c r="X145" s="230" t="s">
        <v>173</v>
      </c>
      <c r="Y145" s="230" t="s">
        <v>134</v>
      </c>
      <c r="Z145" s="210"/>
      <c r="AA145" s="210"/>
      <c r="AB145" s="210"/>
      <c r="AC145" s="210"/>
      <c r="AD145" s="210"/>
      <c r="AE145" s="210"/>
      <c r="AF145" s="210"/>
      <c r="AG145" s="210" t="s">
        <v>174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76" t="s">
        <v>198</v>
      </c>
      <c r="D146" s="272"/>
      <c r="E146" s="273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176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76" t="s">
        <v>244</v>
      </c>
      <c r="D147" s="272"/>
      <c r="E147" s="273">
        <v>2271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176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2">
        <v>37</v>
      </c>
      <c r="B148" s="243" t="s">
        <v>310</v>
      </c>
      <c r="C148" s="260" t="s">
        <v>311</v>
      </c>
      <c r="D148" s="244" t="s">
        <v>172</v>
      </c>
      <c r="E148" s="245">
        <v>2271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0.10373</v>
      </c>
      <c r="O148" s="245">
        <f>ROUND(E148*N148,2)</f>
        <v>235.57</v>
      </c>
      <c r="P148" s="245">
        <v>0</v>
      </c>
      <c r="Q148" s="245">
        <f>ROUND(E148*P148,2)</f>
        <v>0</v>
      </c>
      <c r="R148" s="247"/>
      <c r="S148" s="247" t="s">
        <v>131</v>
      </c>
      <c r="T148" s="248" t="s">
        <v>131</v>
      </c>
      <c r="U148" s="230">
        <v>1.4999999999999999E-2</v>
      </c>
      <c r="V148" s="230">
        <f>ROUND(E148*U148,2)</f>
        <v>34.07</v>
      </c>
      <c r="W148" s="230"/>
      <c r="X148" s="230" t="s">
        <v>173</v>
      </c>
      <c r="Y148" s="230" t="s">
        <v>134</v>
      </c>
      <c r="Z148" s="210"/>
      <c r="AA148" s="210"/>
      <c r="AB148" s="210"/>
      <c r="AC148" s="210"/>
      <c r="AD148" s="210"/>
      <c r="AE148" s="210"/>
      <c r="AF148" s="210"/>
      <c r="AG148" s="210" t="s">
        <v>174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27"/>
      <c r="B149" s="228"/>
      <c r="C149" s="276" t="s">
        <v>198</v>
      </c>
      <c r="D149" s="272"/>
      <c r="E149" s="273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176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76" t="s">
        <v>244</v>
      </c>
      <c r="D150" s="272"/>
      <c r="E150" s="273">
        <v>2271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176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2">
        <v>38</v>
      </c>
      <c r="B151" s="243" t="s">
        <v>312</v>
      </c>
      <c r="C151" s="260" t="s">
        <v>313</v>
      </c>
      <c r="D151" s="244" t="s">
        <v>172</v>
      </c>
      <c r="E151" s="245">
        <v>7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21</v>
      </c>
      <c r="M151" s="247">
        <f>G151*(1+L151/100)</f>
        <v>0</v>
      </c>
      <c r="N151" s="245">
        <v>0.35865000000000002</v>
      </c>
      <c r="O151" s="245">
        <f>ROUND(E151*N151,2)</f>
        <v>2.5099999999999998</v>
      </c>
      <c r="P151" s="245">
        <v>0</v>
      </c>
      <c r="Q151" s="245">
        <f>ROUND(E151*P151,2)</f>
        <v>0</v>
      </c>
      <c r="R151" s="247"/>
      <c r="S151" s="247" t="s">
        <v>131</v>
      </c>
      <c r="T151" s="248" t="s">
        <v>131</v>
      </c>
      <c r="U151" s="230">
        <v>8.1000000000000003E-2</v>
      </c>
      <c r="V151" s="230">
        <f>ROUND(E151*U151,2)</f>
        <v>0.56999999999999995</v>
      </c>
      <c r="W151" s="230"/>
      <c r="X151" s="230" t="s">
        <v>173</v>
      </c>
      <c r="Y151" s="230" t="s">
        <v>134</v>
      </c>
      <c r="Z151" s="210"/>
      <c r="AA151" s="210"/>
      <c r="AB151" s="210"/>
      <c r="AC151" s="210"/>
      <c r="AD151" s="210"/>
      <c r="AE151" s="210"/>
      <c r="AF151" s="210"/>
      <c r="AG151" s="210" t="s">
        <v>174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76" t="s">
        <v>179</v>
      </c>
      <c r="D152" s="272"/>
      <c r="E152" s="273">
        <v>7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176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2">
        <v>39</v>
      </c>
      <c r="B153" s="243" t="s">
        <v>314</v>
      </c>
      <c r="C153" s="260" t="s">
        <v>315</v>
      </c>
      <c r="D153" s="244" t="s">
        <v>172</v>
      </c>
      <c r="E153" s="245">
        <v>537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0.11</v>
      </c>
      <c r="O153" s="245">
        <f>ROUND(E153*N153,2)</f>
        <v>59.07</v>
      </c>
      <c r="P153" s="245">
        <v>0</v>
      </c>
      <c r="Q153" s="245">
        <f>ROUND(E153*P153,2)</f>
        <v>0</v>
      </c>
      <c r="R153" s="247"/>
      <c r="S153" s="247" t="s">
        <v>131</v>
      </c>
      <c r="T153" s="248" t="s">
        <v>131</v>
      </c>
      <c r="U153" s="230">
        <v>1.1930000000000001</v>
      </c>
      <c r="V153" s="230">
        <f>ROUND(E153*U153,2)</f>
        <v>640.64</v>
      </c>
      <c r="W153" s="230"/>
      <c r="X153" s="230" t="s">
        <v>173</v>
      </c>
      <c r="Y153" s="230" t="s">
        <v>134</v>
      </c>
      <c r="Z153" s="210"/>
      <c r="AA153" s="210"/>
      <c r="AB153" s="210"/>
      <c r="AC153" s="210"/>
      <c r="AD153" s="210"/>
      <c r="AE153" s="210"/>
      <c r="AF153" s="210"/>
      <c r="AG153" s="210" t="s">
        <v>174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76" t="s">
        <v>198</v>
      </c>
      <c r="D154" s="272"/>
      <c r="E154" s="273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176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76" t="s">
        <v>245</v>
      </c>
      <c r="D155" s="272"/>
      <c r="E155" s="273">
        <v>103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176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76" t="s">
        <v>246</v>
      </c>
      <c r="D156" s="272"/>
      <c r="E156" s="273">
        <v>434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176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2">
        <v>40</v>
      </c>
      <c r="B157" s="243" t="s">
        <v>316</v>
      </c>
      <c r="C157" s="260" t="s">
        <v>317</v>
      </c>
      <c r="D157" s="244" t="s">
        <v>172</v>
      </c>
      <c r="E157" s="245">
        <v>46.5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5.5449999999999999E-2</v>
      </c>
      <c r="O157" s="245">
        <f>ROUND(E157*N157,2)</f>
        <v>2.58</v>
      </c>
      <c r="P157" s="245">
        <v>0</v>
      </c>
      <c r="Q157" s="245">
        <f>ROUND(E157*P157,2)</f>
        <v>0</v>
      </c>
      <c r="R157" s="247"/>
      <c r="S157" s="247" t="s">
        <v>131</v>
      </c>
      <c r="T157" s="248" t="s">
        <v>131</v>
      </c>
      <c r="U157" s="230">
        <v>0.442</v>
      </c>
      <c r="V157" s="230">
        <f>ROUND(E157*U157,2)</f>
        <v>20.55</v>
      </c>
      <c r="W157" s="230"/>
      <c r="X157" s="230" t="s">
        <v>173</v>
      </c>
      <c r="Y157" s="230" t="s">
        <v>134</v>
      </c>
      <c r="Z157" s="210"/>
      <c r="AA157" s="210"/>
      <c r="AB157" s="210"/>
      <c r="AC157" s="210"/>
      <c r="AD157" s="210"/>
      <c r="AE157" s="210"/>
      <c r="AF157" s="210"/>
      <c r="AG157" s="210" t="s">
        <v>174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76" t="s">
        <v>198</v>
      </c>
      <c r="D158" s="272"/>
      <c r="E158" s="273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176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76" t="s">
        <v>247</v>
      </c>
      <c r="D159" s="272"/>
      <c r="E159" s="273">
        <v>46.5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176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2">
        <v>41</v>
      </c>
      <c r="B160" s="243" t="s">
        <v>318</v>
      </c>
      <c r="C160" s="260" t="s">
        <v>319</v>
      </c>
      <c r="D160" s="244" t="s">
        <v>172</v>
      </c>
      <c r="E160" s="245">
        <v>17.5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21</v>
      </c>
      <c r="M160" s="247">
        <f>G160*(1+L160/100)</f>
        <v>0</v>
      </c>
      <c r="N160" s="245">
        <v>7.3899999999999993E-2</v>
      </c>
      <c r="O160" s="245">
        <f>ROUND(E160*N160,2)</f>
        <v>1.29</v>
      </c>
      <c r="P160" s="245">
        <v>0</v>
      </c>
      <c r="Q160" s="245">
        <f>ROUND(E160*P160,2)</f>
        <v>0</v>
      </c>
      <c r="R160" s="247"/>
      <c r="S160" s="247" t="s">
        <v>131</v>
      </c>
      <c r="T160" s="248" t="s">
        <v>131</v>
      </c>
      <c r="U160" s="230">
        <v>0.47799999999999998</v>
      </c>
      <c r="V160" s="230">
        <f>ROUND(E160*U160,2)</f>
        <v>8.3699999999999992</v>
      </c>
      <c r="W160" s="230"/>
      <c r="X160" s="230" t="s">
        <v>173</v>
      </c>
      <c r="Y160" s="230" t="s">
        <v>134</v>
      </c>
      <c r="Z160" s="210"/>
      <c r="AA160" s="210"/>
      <c r="AB160" s="210"/>
      <c r="AC160" s="210"/>
      <c r="AD160" s="210"/>
      <c r="AE160" s="210"/>
      <c r="AF160" s="210"/>
      <c r="AG160" s="210" t="s">
        <v>174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76" t="s">
        <v>198</v>
      </c>
      <c r="D161" s="272"/>
      <c r="E161" s="273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176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76" t="s">
        <v>320</v>
      </c>
      <c r="D162" s="272"/>
      <c r="E162" s="273">
        <v>8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176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76" t="s">
        <v>321</v>
      </c>
      <c r="D163" s="272"/>
      <c r="E163" s="273">
        <v>9.5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176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2">
        <v>42</v>
      </c>
      <c r="B164" s="243" t="s">
        <v>322</v>
      </c>
      <c r="C164" s="260" t="s">
        <v>323</v>
      </c>
      <c r="D164" s="244" t="s">
        <v>194</v>
      </c>
      <c r="E164" s="245">
        <v>0.66959999999999997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5">
        <v>0</v>
      </c>
      <c r="O164" s="245">
        <f>ROUND(E164*N164,2)</f>
        <v>0</v>
      </c>
      <c r="P164" s="245">
        <v>0</v>
      </c>
      <c r="Q164" s="245">
        <f>ROUND(E164*P164,2)</f>
        <v>0</v>
      </c>
      <c r="R164" s="247"/>
      <c r="S164" s="247" t="s">
        <v>131</v>
      </c>
      <c r="T164" s="248" t="s">
        <v>131</v>
      </c>
      <c r="U164" s="230">
        <v>3</v>
      </c>
      <c r="V164" s="230">
        <f>ROUND(E164*U164,2)</f>
        <v>2.0099999999999998</v>
      </c>
      <c r="W164" s="230"/>
      <c r="X164" s="230" t="s">
        <v>173</v>
      </c>
      <c r="Y164" s="230" t="s">
        <v>134</v>
      </c>
      <c r="Z164" s="210"/>
      <c r="AA164" s="210"/>
      <c r="AB164" s="210"/>
      <c r="AC164" s="210"/>
      <c r="AD164" s="210"/>
      <c r="AE164" s="210"/>
      <c r="AF164" s="210"/>
      <c r="AG164" s="210" t="s">
        <v>174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27"/>
      <c r="B165" s="228"/>
      <c r="C165" s="276" t="s">
        <v>324</v>
      </c>
      <c r="D165" s="272"/>
      <c r="E165" s="273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176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76" t="s">
        <v>325</v>
      </c>
      <c r="D166" s="272"/>
      <c r="E166" s="273">
        <v>0.66959999999999997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176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2">
        <v>43</v>
      </c>
      <c r="B167" s="243" t="s">
        <v>326</v>
      </c>
      <c r="C167" s="260" t="s">
        <v>327</v>
      </c>
      <c r="D167" s="244" t="s">
        <v>328</v>
      </c>
      <c r="E167" s="245">
        <v>56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21</v>
      </c>
      <c r="M167" s="247">
        <f>G167*(1+L167/100)</f>
        <v>0</v>
      </c>
      <c r="N167" s="245">
        <v>0.46432000000000001</v>
      </c>
      <c r="O167" s="245">
        <f>ROUND(E167*N167,2)</f>
        <v>26</v>
      </c>
      <c r="P167" s="245">
        <v>0</v>
      </c>
      <c r="Q167" s="245">
        <f>ROUND(E167*P167,2)</f>
        <v>0</v>
      </c>
      <c r="R167" s="247"/>
      <c r="S167" s="247" t="s">
        <v>131</v>
      </c>
      <c r="T167" s="248" t="s">
        <v>131</v>
      </c>
      <c r="U167" s="230">
        <v>0.36442000000000002</v>
      </c>
      <c r="V167" s="230">
        <f>ROUND(E167*U167,2)</f>
        <v>20.41</v>
      </c>
      <c r="W167" s="230"/>
      <c r="X167" s="230" t="s">
        <v>173</v>
      </c>
      <c r="Y167" s="230" t="s">
        <v>134</v>
      </c>
      <c r="Z167" s="210"/>
      <c r="AA167" s="210"/>
      <c r="AB167" s="210"/>
      <c r="AC167" s="210"/>
      <c r="AD167" s="210"/>
      <c r="AE167" s="210"/>
      <c r="AF167" s="210"/>
      <c r="AG167" s="210" t="s">
        <v>174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5">
      <c r="A168" s="227"/>
      <c r="B168" s="228"/>
      <c r="C168" s="261" t="s">
        <v>329</v>
      </c>
      <c r="D168" s="249"/>
      <c r="E168" s="249"/>
      <c r="F168" s="249"/>
      <c r="G168" s="249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137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2">
        <v>44</v>
      </c>
      <c r="B169" s="243" t="s">
        <v>330</v>
      </c>
      <c r="C169" s="260" t="s">
        <v>331</v>
      </c>
      <c r="D169" s="244" t="s">
        <v>328</v>
      </c>
      <c r="E169" s="245">
        <v>4</v>
      </c>
      <c r="F169" s="246"/>
      <c r="G169" s="247">
        <f>ROUND(E169*F169,2)</f>
        <v>0</v>
      </c>
      <c r="H169" s="246"/>
      <c r="I169" s="247">
        <f>ROUND(E169*H169,2)</f>
        <v>0</v>
      </c>
      <c r="J169" s="246"/>
      <c r="K169" s="247">
        <f>ROUND(E169*J169,2)</f>
        <v>0</v>
      </c>
      <c r="L169" s="247">
        <v>21</v>
      </c>
      <c r="M169" s="247">
        <f>G169*(1+L169/100)</f>
        <v>0</v>
      </c>
      <c r="N169" s="245">
        <v>0.25894</v>
      </c>
      <c r="O169" s="245">
        <f>ROUND(E169*N169,2)</f>
        <v>1.04</v>
      </c>
      <c r="P169" s="245">
        <v>0</v>
      </c>
      <c r="Q169" s="245">
        <f>ROUND(E169*P169,2)</f>
        <v>0</v>
      </c>
      <c r="R169" s="247"/>
      <c r="S169" s="247" t="s">
        <v>131</v>
      </c>
      <c r="T169" s="248" t="s">
        <v>131</v>
      </c>
      <c r="U169" s="230">
        <v>0.24051</v>
      </c>
      <c r="V169" s="230">
        <f>ROUND(E169*U169,2)</f>
        <v>0.96</v>
      </c>
      <c r="W169" s="230"/>
      <c r="X169" s="230" t="s">
        <v>173</v>
      </c>
      <c r="Y169" s="230" t="s">
        <v>134</v>
      </c>
      <c r="Z169" s="210"/>
      <c r="AA169" s="210"/>
      <c r="AB169" s="210"/>
      <c r="AC169" s="210"/>
      <c r="AD169" s="210"/>
      <c r="AE169" s="210"/>
      <c r="AF169" s="210"/>
      <c r="AG169" s="210" t="s">
        <v>174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1" t="s">
        <v>471</v>
      </c>
      <c r="D170" s="249"/>
      <c r="E170" s="249"/>
      <c r="F170" s="249"/>
      <c r="G170" s="249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137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51" t="str">
        <f>C170</f>
        <v>Položka je určena pro montáž a dodávku vpusti z polymerického betonu včetně osazení do betonového lože.</v>
      </c>
      <c r="BB170" s="210"/>
      <c r="BC170" s="210"/>
      <c r="BD170" s="210"/>
      <c r="BE170" s="210"/>
      <c r="BF170" s="210"/>
      <c r="BG170" s="210"/>
      <c r="BH170" s="210"/>
    </row>
    <row r="171" spans="1:60" ht="21" outlineLevel="3" x14ac:dyDescent="0.25">
      <c r="A171" s="227"/>
      <c r="B171" s="228"/>
      <c r="C171" s="262" t="s">
        <v>472</v>
      </c>
      <c r="D171" s="250"/>
      <c r="E171" s="250"/>
      <c r="F171" s="250"/>
      <c r="G171" s="25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137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51" t="str">
        <f>C171</f>
        <v>Vpust je s integrovanou kalovou jímkou z umělé hmoty, s integrovanou ochranou hran z tvárné litiny a můstkovým roštem z tvárné litiny.</v>
      </c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2" t="s">
        <v>473</v>
      </c>
      <c r="D172" s="250"/>
      <c r="E172" s="250"/>
      <c r="F172" s="250"/>
      <c r="G172" s="25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137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2" t="s">
        <v>474</v>
      </c>
      <c r="D173" s="250"/>
      <c r="E173" s="250"/>
      <c r="F173" s="250"/>
      <c r="G173" s="25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137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2" t="s">
        <v>332</v>
      </c>
      <c r="D174" s="250"/>
      <c r="E174" s="250"/>
      <c r="F174" s="250"/>
      <c r="G174" s="25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137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2">
        <v>45</v>
      </c>
      <c r="B175" s="243" t="s">
        <v>333</v>
      </c>
      <c r="C175" s="260" t="s">
        <v>334</v>
      </c>
      <c r="D175" s="244" t="s">
        <v>335</v>
      </c>
      <c r="E175" s="245">
        <v>1.30572</v>
      </c>
      <c r="F175" s="246"/>
      <c r="G175" s="247">
        <f>ROUND(E175*F175,2)</f>
        <v>0</v>
      </c>
      <c r="H175" s="246"/>
      <c r="I175" s="247">
        <f>ROUND(E175*H175,2)</f>
        <v>0</v>
      </c>
      <c r="J175" s="246"/>
      <c r="K175" s="247">
        <f>ROUND(E175*J175,2)</f>
        <v>0</v>
      </c>
      <c r="L175" s="247">
        <v>21</v>
      </c>
      <c r="M175" s="247">
        <f>G175*(1+L175/100)</f>
        <v>0</v>
      </c>
      <c r="N175" s="245">
        <v>1</v>
      </c>
      <c r="O175" s="245">
        <f>ROUND(E175*N175,2)</f>
        <v>1.31</v>
      </c>
      <c r="P175" s="245">
        <v>0</v>
      </c>
      <c r="Q175" s="245">
        <f>ROUND(E175*P175,2)</f>
        <v>0</v>
      </c>
      <c r="R175" s="247" t="s">
        <v>282</v>
      </c>
      <c r="S175" s="247" t="s">
        <v>131</v>
      </c>
      <c r="T175" s="248" t="s">
        <v>131</v>
      </c>
      <c r="U175" s="230">
        <v>0</v>
      </c>
      <c r="V175" s="230">
        <f>ROUND(E175*U175,2)</f>
        <v>0</v>
      </c>
      <c r="W175" s="230"/>
      <c r="X175" s="230" t="s">
        <v>283</v>
      </c>
      <c r="Y175" s="230" t="s">
        <v>134</v>
      </c>
      <c r="Z175" s="210"/>
      <c r="AA175" s="210"/>
      <c r="AB175" s="210"/>
      <c r="AC175" s="210"/>
      <c r="AD175" s="210"/>
      <c r="AE175" s="210"/>
      <c r="AF175" s="210"/>
      <c r="AG175" s="210" t="s">
        <v>284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76" t="s">
        <v>324</v>
      </c>
      <c r="D176" s="272"/>
      <c r="E176" s="273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176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76" t="s">
        <v>336</v>
      </c>
      <c r="D177" s="272"/>
      <c r="E177" s="273">
        <v>1.30572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176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2">
        <v>46</v>
      </c>
      <c r="B178" s="243" t="s">
        <v>337</v>
      </c>
      <c r="C178" s="260" t="s">
        <v>338</v>
      </c>
      <c r="D178" s="244" t="s">
        <v>172</v>
      </c>
      <c r="E178" s="245">
        <v>547.74</v>
      </c>
      <c r="F178" s="246"/>
      <c r="G178" s="247">
        <f>ROUND(E178*F178,2)</f>
        <v>0</v>
      </c>
      <c r="H178" s="246"/>
      <c r="I178" s="247">
        <f>ROUND(E178*H178,2)</f>
        <v>0</v>
      </c>
      <c r="J178" s="246"/>
      <c r="K178" s="247">
        <f>ROUND(E178*J178,2)</f>
        <v>0</v>
      </c>
      <c r="L178" s="247">
        <v>21</v>
      </c>
      <c r="M178" s="247">
        <f>G178*(1+L178/100)</f>
        <v>0</v>
      </c>
      <c r="N178" s="245">
        <v>0.2</v>
      </c>
      <c r="O178" s="245">
        <f>ROUND(E178*N178,2)</f>
        <v>109.55</v>
      </c>
      <c r="P178" s="245">
        <v>0</v>
      </c>
      <c r="Q178" s="245">
        <f>ROUND(E178*P178,2)</f>
        <v>0</v>
      </c>
      <c r="R178" s="247" t="s">
        <v>282</v>
      </c>
      <c r="S178" s="247" t="s">
        <v>131</v>
      </c>
      <c r="T178" s="248" t="s">
        <v>131</v>
      </c>
      <c r="U178" s="230">
        <v>0</v>
      </c>
      <c r="V178" s="230">
        <f>ROUND(E178*U178,2)</f>
        <v>0</v>
      </c>
      <c r="W178" s="230"/>
      <c r="X178" s="230" t="s">
        <v>283</v>
      </c>
      <c r="Y178" s="230" t="s">
        <v>134</v>
      </c>
      <c r="Z178" s="210"/>
      <c r="AA178" s="210"/>
      <c r="AB178" s="210"/>
      <c r="AC178" s="210"/>
      <c r="AD178" s="210"/>
      <c r="AE178" s="210"/>
      <c r="AF178" s="210"/>
      <c r="AG178" s="210" t="s">
        <v>284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76" t="s">
        <v>198</v>
      </c>
      <c r="D179" s="272"/>
      <c r="E179" s="273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176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76" t="s">
        <v>339</v>
      </c>
      <c r="D180" s="272"/>
      <c r="E180" s="273">
        <v>105.06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176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76" t="s">
        <v>340</v>
      </c>
      <c r="D181" s="272"/>
      <c r="E181" s="273">
        <v>442.68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176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2">
        <v>47</v>
      </c>
      <c r="B182" s="243" t="s">
        <v>341</v>
      </c>
      <c r="C182" s="260" t="s">
        <v>342</v>
      </c>
      <c r="D182" s="244" t="s">
        <v>335</v>
      </c>
      <c r="E182" s="245">
        <v>63.8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1</v>
      </c>
      <c r="O182" s="245">
        <f>ROUND(E182*N182,2)</f>
        <v>63.8</v>
      </c>
      <c r="P182" s="245">
        <v>0</v>
      </c>
      <c r="Q182" s="245">
        <f>ROUND(E182*P182,2)</f>
        <v>0</v>
      </c>
      <c r="R182" s="247" t="s">
        <v>282</v>
      </c>
      <c r="S182" s="247" t="s">
        <v>131</v>
      </c>
      <c r="T182" s="248" t="s">
        <v>131</v>
      </c>
      <c r="U182" s="230">
        <v>0</v>
      </c>
      <c r="V182" s="230">
        <f>ROUND(E182*U182,2)</f>
        <v>0</v>
      </c>
      <c r="W182" s="230"/>
      <c r="X182" s="230" t="s">
        <v>283</v>
      </c>
      <c r="Y182" s="230" t="s">
        <v>134</v>
      </c>
      <c r="Z182" s="210"/>
      <c r="AA182" s="210"/>
      <c r="AB182" s="210"/>
      <c r="AC182" s="210"/>
      <c r="AD182" s="210"/>
      <c r="AE182" s="210"/>
      <c r="AF182" s="210"/>
      <c r="AG182" s="210" t="s">
        <v>284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27"/>
      <c r="B183" s="228"/>
      <c r="C183" s="276" t="s">
        <v>343</v>
      </c>
      <c r="D183" s="272"/>
      <c r="E183" s="273">
        <v>63.8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176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2">
        <v>48</v>
      </c>
      <c r="B184" s="243" t="s">
        <v>344</v>
      </c>
      <c r="C184" s="260" t="s">
        <v>345</v>
      </c>
      <c r="D184" s="244" t="s">
        <v>172</v>
      </c>
      <c r="E184" s="245">
        <v>49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21</v>
      </c>
      <c r="M184" s="247">
        <f>G184*(1+L184/100)</f>
        <v>0</v>
      </c>
      <c r="N184" s="245">
        <v>0.13627</v>
      </c>
      <c r="O184" s="245">
        <f>ROUND(E184*N184,2)</f>
        <v>6.68</v>
      </c>
      <c r="P184" s="245">
        <v>0</v>
      </c>
      <c r="Q184" s="245">
        <f>ROUND(E184*P184,2)</f>
        <v>0</v>
      </c>
      <c r="R184" s="247" t="s">
        <v>282</v>
      </c>
      <c r="S184" s="247" t="s">
        <v>131</v>
      </c>
      <c r="T184" s="248" t="s">
        <v>131</v>
      </c>
      <c r="U184" s="230">
        <v>0</v>
      </c>
      <c r="V184" s="230">
        <f>ROUND(E184*U184,2)</f>
        <v>0</v>
      </c>
      <c r="W184" s="230"/>
      <c r="X184" s="230" t="s">
        <v>283</v>
      </c>
      <c r="Y184" s="230" t="s">
        <v>134</v>
      </c>
      <c r="Z184" s="210"/>
      <c r="AA184" s="210"/>
      <c r="AB184" s="210"/>
      <c r="AC184" s="210"/>
      <c r="AD184" s="210"/>
      <c r="AE184" s="210"/>
      <c r="AF184" s="210"/>
      <c r="AG184" s="210" t="s">
        <v>284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1" outlineLevel="2" x14ac:dyDescent="0.25">
      <c r="A185" s="227"/>
      <c r="B185" s="228"/>
      <c r="C185" s="261" t="s">
        <v>346</v>
      </c>
      <c r="D185" s="249"/>
      <c r="E185" s="249"/>
      <c r="F185" s="249"/>
      <c r="G185" s="249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137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51" t="str">
        <f>C185</f>
        <v>dlažba betonová dvouvrstvá; obdélník; dlaždice zatravňovací; l = 240 mm; š = 170 mm; tl. 80,0 mm; podíl otevřené plochy 24 %</v>
      </c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76" t="s">
        <v>198</v>
      </c>
      <c r="D186" s="272"/>
      <c r="E186" s="273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176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76" t="s">
        <v>347</v>
      </c>
      <c r="D187" s="272"/>
      <c r="E187" s="273">
        <v>48.825000000000003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176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76" t="s">
        <v>348</v>
      </c>
      <c r="D188" s="272"/>
      <c r="E188" s="273">
        <v>0.17499999999999999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176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2">
        <v>49</v>
      </c>
      <c r="B189" s="243" t="s">
        <v>349</v>
      </c>
      <c r="C189" s="260" t="s">
        <v>350</v>
      </c>
      <c r="D189" s="244" t="s">
        <v>172</v>
      </c>
      <c r="E189" s="245">
        <v>9.9749999999999996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21</v>
      </c>
      <c r="M189" s="247">
        <f>G189*(1+L189/100)</f>
        <v>0</v>
      </c>
      <c r="N189" s="245">
        <v>0.17599999999999999</v>
      </c>
      <c r="O189" s="245">
        <f>ROUND(E189*N189,2)</f>
        <v>1.76</v>
      </c>
      <c r="P189" s="245">
        <v>0</v>
      </c>
      <c r="Q189" s="245">
        <f>ROUND(E189*P189,2)</f>
        <v>0</v>
      </c>
      <c r="R189" s="247" t="s">
        <v>282</v>
      </c>
      <c r="S189" s="247" t="s">
        <v>131</v>
      </c>
      <c r="T189" s="248" t="s">
        <v>131</v>
      </c>
      <c r="U189" s="230">
        <v>0</v>
      </c>
      <c r="V189" s="230">
        <f>ROUND(E189*U189,2)</f>
        <v>0</v>
      </c>
      <c r="W189" s="230"/>
      <c r="X189" s="230" t="s">
        <v>283</v>
      </c>
      <c r="Y189" s="230" t="s">
        <v>134</v>
      </c>
      <c r="Z189" s="210"/>
      <c r="AA189" s="210"/>
      <c r="AB189" s="210"/>
      <c r="AC189" s="210"/>
      <c r="AD189" s="210"/>
      <c r="AE189" s="210"/>
      <c r="AF189" s="210"/>
      <c r="AG189" s="210" t="s">
        <v>284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76" t="s">
        <v>351</v>
      </c>
      <c r="D190" s="272"/>
      <c r="E190" s="273">
        <v>9.9749999999999996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176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2">
        <v>50</v>
      </c>
      <c r="B191" s="243" t="s">
        <v>352</v>
      </c>
      <c r="C191" s="260" t="s">
        <v>353</v>
      </c>
      <c r="D191" s="244" t="s">
        <v>172</v>
      </c>
      <c r="E191" s="245">
        <v>8.4</v>
      </c>
      <c r="F191" s="246"/>
      <c r="G191" s="247">
        <f>ROUND(E191*F191,2)</f>
        <v>0</v>
      </c>
      <c r="H191" s="246"/>
      <c r="I191" s="247">
        <f>ROUND(E191*H191,2)</f>
        <v>0</v>
      </c>
      <c r="J191" s="246"/>
      <c r="K191" s="247">
        <f>ROUND(E191*J191,2)</f>
        <v>0</v>
      </c>
      <c r="L191" s="247">
        <v>21</v>
      </c>
      <c r="M191" s="247">
        <f>G191*(1+L191/100)</f>
        <v>0</v>
      </c>
      <c r="N191" s="245">
        <v>0.17599999999999999</v>
      </c>
      <c r="O191" s="245">
        <f>ROUND(E191*N191,2)</f>
        <v>1.48</v>
      </c>
      <c r="P191" s="245">
        <v>0</v>
      </c>
      <c r="Q191" s="245">
        <f>ROUND(E191*P191,2)</f>
        <v>0</v>
      </c>
      <c r="R191" s="247" t="s">
        <v>282</v>
      </c>
      <c r="S191" s="247" t="s">
        <v>131</v>
      </c>
      <c r="T191" s="248" t="s">
        <v>131</v>
      </c>
      <c r="U191" s="230">
        <v>0</v>
      </c>
      <c r="V191" s="230">
        <f>ROUND(E191*U191,2)</f>
        <v>0</v>
      </c>
      <c r="W191" s="230"/>
      <c r="X191" s="230" t="s">
        <v>283</v>
      </c>
      <c r="Y191" s="230" t="s">
        <v>134</v>
      </c>
      <c r="Z191" s="210"/>
      <c r="AA191" s="210"/>
      <c r="AB191" s="210"/>
      <c r="AC191" s="210"/>
      <c r="AD191" s="210"/>
      <c r="AE191" s="210"/>
      <c r="AF191" s="210"/>
      <c r="AG191" s="210" t="s">
        <v>284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76" t="s">
        <v>354</v>
      </c>
      <c r="D192" s="272"/>
      <c r="E192" s="273">
        <v>8.4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176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5">
      <c r="A193" s="235" t="s">
        <v>126</v>
      </c>
      <c r="B193" s="236" t="s">
        <v>75</v>
      </c>
      <c r="C193" s="259" t="s">
        <v>76</v>
      </c>
      <c r="D193" s="237"/>
      <c r="E193" s="238"/>
      <c r="F193" s="239"/>
      <c r="G193" s="239">
        <f>SUMIF(AG194:AG201,"&lt;&gt;NOR",G194:G201)</f>
        <v>0</v>
      </c>
      <c r="H193" s="239"/>
      <c r="I193" s="239">
        <f>SUM(I194:I201)</f>
        <v>0</v>
      </c>
      <c r="J193" s="239"/>
      <c r="K193" s="239">
        <f>SUM(K194:K201)</f>
        <v>0</v>
      </c>
      <c r="L193" s="239"/>
      <c r="M193" s="239">
        <f>SUM(M194:M201)</f>
        <v>0</v>
      </c>
      <c r="N193" s="238"/>
      <c r="O193" s="238">
        <f>SUM(O194:O201)</f>
        <v>0.02</v>
      </c>
      <c r="P193" s="238"/>
      <c r="Q193" s="238">
        <f>SUM(Q194:Q201)</f>
        <v>0</v>
      </c>
      <c r="R193" s="239"/>
      <c r="S193" s="239"/>
      <c r="T193" s="240"/>
      <c r="U193" s="234"/>
      <c r="V193" s="234">
        <f>SUM(V194:V201)</f>
        <v>1.67</v>
      </c>
      <c r="W193" s="234"/>
      <c r="X193" s="234"/>
      <c r="Y193" s="234"/>
      <c r="AG193" t="s">
        <v>127</v>
      </c>
    </row>
    <row r="194" spans="1:60" outlineLevel="1" x14ac:dyDescent="0.25">
      <c r="A194" s="242">
        <v>51</v>
      </c>
      <c r="B194" s="243" t="s">
        <v>355</v>
      </c>
      <c r="C194" s="260" t="s">
        <v>356</v>
      </c>
      <c r="D194" s="244" t="s">
        <v>190</v>
      </c>
      <c r="E194" s="245">
        <v>4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0</v>
      </c>
      <c r="O194" s="245">
        <f>ROUND(E194*N194,2)</f>
        <v>0</v>
      </c>
      <c r="P194" s="245">
        <v>0</v>
      </c>
      <c r="Q194" s="245">
        <f>ROUND(E194*P194,2)</f>
        <v>0</v>
      </c>
      <c r="R194" s="247"/>
      <c r="S194" s="247" t="s">
        <v>131</v>
      </c>
      <c r="T194" s="248" t="s">
        <v>131</v>
      </c>
      <c r="U194" s="230">
        <v>6.6000000000000003E-2</v>
      </c>
      <c r="V194" s="230">
        <f>ROUND(E194*U194,2)</f>
        <v>0.26</v>
      </c>
      <c r="W194" s="230"/>
      <c r="X194" s="230" t="s">
        <v>173</v>
      </c>
      <c r="Y194" s="230" t="s">
        <v>134</v>
      </c>
      <c r="Z194" s="210"/>
      <c r="AA194" s="210"/>
      <c r="AB194" s="210"/>
      <c r="AC194" s="210"/>
      <c r="AD194" s="210"/>
      <c r="AE194" s="210"/>
      <c r="AF194" s="210"/>
      <c r="AG194" s="210" t="s">
        <v>174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27"/>
      <c r="B195" s="228"/>
      <c r="C195" s="276" t="s">
        <v>357</v>
      </c>
      <c r="D195" s="272"/>
      <c r="E195" s="273">
        <v>2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176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76" t="s">
        <v>358</v>
      </c>
      <c r="D196" s="272"/>
      <c r="E196" s="273">
        <v>2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176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2">
        <v>52</v>
      </c>
      <c r="B197" s="243" t="s">
        <v>359</v>
      </c>
      <c r="C197" s="260" t="s">
        <v>360</v>
      </c>
      <c r="D197" s="244" t="s">
        <v>328</v>
      </c>
      <c r="E197" s="245">
        <v>8</v>
      </c>
      <c r="F197" s="246"/>
      <c r="G197" s="247">
        <f>ROUND(E197*F197,2)</f>
        <v>0</v>
      </c>
      <c r="H197" s="246"/>
      <c r="I197" s="247">
        <f>ROUND(E197*H197,2)</f>
        <v>0</v>
      </c>
      <c r="J197" s="246"/>
      <c r="K197" s="247">
        <f>ROUND(E197*J197,2)</f>
        <v>0</v>
      </c>
      <c r="L197" s="247">
        <v>21</v>
      </c>
      <c r="M197" s="247">
        <f>G197*(1+L197/100)</f>
        <v>0</v>
      </c>
      <c r="N197" s="245">
        <v>1.0000000000000001E-5</v>
      </c>
      <c r="O197" s="245">
        <f>ROUND(E197*N197,2)</f>
        <v>0</v>
      </c>
      <c r="P197" s="245">
        <v>0</v>
      </c>
      <c r="Q197" s="245">
        <f>ROUND(E197*P197,2)</f>
        <v>0</v>
      </c>
      <c r="R197" s="247"/>
      <c r="S197" s="247" t="s">
        <v>131</v>
      </c>
      <c r="T197" s="248" t="s">
        <v>131</v>
      </c>
      <c r="U197" s="230">
        <v>0.17599999999999999</v>
      </c>
      <c r="V197" s="230">
        <f>ROUND(E197*U197,2)</f>
        <v>1.41</v>
      </c>
      <c r="W197" s="230"/>
      <c r="X197" s="230" t="s">
        <v>173</v>
      </c>
      <c r="Y197" s="230" t="s">
        <v>134</v>
      </c>
      <c r="Z197" s="210"/>
      <c r="AA197" s="210"/>
      <c r="AB197" s="210"/>
      <c r="AC197" s="210"/>
      <c r="AD197" s="210"/>
      <c r="AE197" s="210"/>
      <c r="AF197" s="210"/>
      <c r="AG197" s="210" t="s">
        <v>174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76" t="s">
        <v>361</v>
      </c>
      <c r="D198" s="272"/>
      <c r="E198" s="273">
        <v>4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176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76" t="s">
        <v>362</v>
      </c>
      <c r="D199" s="272"/>
      <c r="E199" s="273">
        <v>4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176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52">
        <v>53</v>
      </c>
      <c r="B200" s="253" t="s">
        <v>363</v>
      </c>
      <c r="C200" s="263" t="s">
        <v>364</v>
      </c>
      <c r="D200" s="254" t="s">
        <v>328</v>
      </c>
      <c r="E200" s="255">
        <v>8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1.2999999999999999E-3</v>
      </c>
      <c r="O200" s="255">
        <f>ROUND(E200*N200,2)</f>
        <v>0.01</v>
      </c>
      <c r="P200" s="255">
        <v>0</v>
      </c>
      <c r="Q200" s="255">
        <f>ROUND(E200*P200,2)</f>
        <v>0</v>
      </c>
      <c r="R200" s="257" t="s">
        <v>282</v>
      </c>
      <c r="S200" s="257" t="s">
        <v>131</v>
      </c>
      <c r="T200" s="258" t="s">
        <v>131</v>
      </c>
      <c r="U200" s="230">
        <v>0</v>
      </c>
      <c r="V200" s="230">
        <f>ROUND(E200*U200,2)</f>
        <v>0</v>
      </c>
      <c r="W200" s="230"/>
      <c r="X200" s="230" t="s">
        <v>283</v>
      </c>
      <c r="Y200" s="230" t="s">
        <v>134</v>
      </c>
      <c r="Z200" s="210"/>
      <c r="AA200" s="210"/>
      <c r="AB200" s="210"/>
      <c r="AC200" s="210"/>
      <c r="AD200" s="210"/>
      <c r="AE200" s="210"/>
      <c r="AF200" s="210"/>
      <c r="AG200" s="210" t="s">
        <v>284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52">
        <v>54</v>
      </c>
      <c r="B201" s="253" t="s">
        <v>365</v>
      </c>
      <c r="C201" s="263" t="s">
        <v>366</v>
      </c>
      <c r="D201" s="254" t="s">
        <v>328</v>
      </c>
      <c r="E201" s="255">
        <v>8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21</v>
      </c>
      <c r="M201" s="257">
        <f>G201*(1+L201/100)</f>
        <v>0</v>
      </c>
      <c r="N201" s="255">
        <v>6.6E-4</v>
      </c>
      <c r="O201" s="255">
        <f>ROUND(E201*N201,2)</f>
        <v>0.01</v>
      </c>
      <c r="P201" s="255">
        <v>0</v>
      </c>
      <c r="Q201" s="255">
        <f>ROUND(E201*P201,2)</f>
        <v>0</v>
      </c>
      <c r="R201" s="257" t="s">
        <v>282</v>
      </c>
      <c r="S201" s="257" t="s">
        <v>131</v>
      </c>
      <c r="T201" s="258" t="s">
        <v>131</v>
      </c>
      <c r="U201" s="230">
        <v>0</v>
      </c>
      <c r="V201" s="230">
        <f>ROUND(E201*U201,2)</f>
        <v>0</v>
      </c>
      <c r="W201" s="230"/>
      <c r="X201" s="230" t="s">
        <v>283</v>
      </c>
      <c r="Y201" s="230" t="s">
        <v>134</v>
      </c>
      <c r="Z201" s="210"/>
      <c r="AA201" s="210"/>
      <c r="AB201" s="210"/>
      <c r="AC201" s="210"/>
      <c r="AD201" s="210"/>
      <c r="AE201" s="210"/>
      <c r="AF201" s="210"/>
      <c r="AG201" s="210" t="s">
        <v>284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x14ac:dyDescent="0.25">
      <c r="A202" s="235" t="s">
        <v>126</v>
      </c>
      <c r="B202" s="236" t="s">
        <v>77</v>
      </c>
      <c r="C202" s="259" t="s">
        <v>78</v>
      </c>
      <c r="D202" s="237"/>
      <c r="E202" s="238"/>
      <c r="F202" s="239"/>
      <c r="G202" s="239">
        <f>SUMIF(AG203:AG209,"&lt;&gt;NOR",G203:G209)</f>
        <v>0</v>
      </c>
      <c r="H202" s="239"/>
      <c r="I202" s="239">
        <f>SUM(I203:I209)</f>
        <v>0</v>
      </c>
      <c r="J202" s="239"/>
      <c r="K202" s="239">
        <f>SUM(K203:K209)</f>
        <v>0</v>
      </c>
      <c r="L202" s="239"/>
      <c r="M202" s="239">
        <f>SUM(M203:M209)</f>
        <v>0</v>
      </c>
      <c r="N202" s="238"/>
      <c r="O202" s="238">
        <f>SUM(O203:O209)</f>
        <v>3.43</v>
      </c>
      <c r="P202" s="238"/>
      <c r="Q202" s="238">
        <f>SUM(Q203:Q209)</f>
        <v>0</v>
      </c>
      <c r="R202" s="239"/>
      <c r="S202" s="239"/>
      <c r="T202" s="240"/>
      <c r="U202" s="234"/>
      <c r="V202" s="234">
        <f>SUM(V203:V209)</f>
        <v>20.100000000000001</v>
      </c>
      <c r="W202" s="234"/>
      <c r="X202" s="234"/>
      <c r="Y202" s="234"/>
      <c r="AG202" t="s">
        <v>127</v>
      </c>
    </row>
    <row r="203" spans="1:60" outlineLevel="1" x14ac:dyDescent="0.25">
      <c r="A203" s="252">
        <v>55</v>
      </c>
      <c r="B203" s="253" t="s">
        <v>367</v>
      </c>
      <c r="C203" s="263" t="s">
        <v>368</v>
      </c>
      <c r="D203" s="254" t="s">
        <v>328</v>
      </c>
      <c r="E203" s="255">
        <v>4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21</v>
      </c>
      <c r="M203" s="257">
        <f>G203*(1+L203/100)</f>
        <v>0</v>
      </c>
      <c r="N203" s="255">
        <v>0.14494000000000001</v>
      </c>
      <c r="O203" s="255">
        <f>ROUND(E203*N203,2)</f>
        <v>0.57999999999999996</v>
      </c>
      <c r="P203" s="255">
        <v>0</v>
      </c>
      <c r="Q203" s="255">
        <f>ROUND(E203*P203,2)</f>
        <v>0</v>
      </c>
      <c r="R203" s="257"/>
      <c r="S203" s="257" t="s">
        <v>131</v>
      </c>
      <c r="T203" s="258" t="s">
        <v>131</v>
      </c>
      <c r="U203" s="230">
        <v>5.024</v>
      </c>
      <c r="V203" s="230">
        <f>ROUND(E203*U203,2)</f>
        <v>20.100000000000001</v>
      </c>
      <c r="W203" s="230"/>
      <c r="X203" s="230" t="s">
        <v>173</v>
      </c>
      <c r="Y203" s="230" t="s">
        <v>134</v>
      </c>
      <c r="Z203" s="210"/>
      <c r="AA203" s="210"/>
      <c r="AB203" s="210"/>
      <c r="AC203" s="210"/>
      <c r="AD203" s="210"/>
      <c r="AE203" s="210"/>
      <c r="AF203" s="210"/>
      <c r="AG203" s="210" t="s">
        <v>174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52">
        <v>56</v>
      </c>
      <c r="B204" s="253" t="s">
        <v>369</v>
      </c>
      <c r="C204" s="263" t="s">
        <v>370</v>
      </c>
      <c r="D204" s="254" t="s">
        <v>328</v>
      </c>
      <c r="E204" s="255">
        <v>4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0.114</v>
      </c>
      <c r="O204" s="255">
        <f>ROUND(E204*N204,2)</f>
        <v>0.46</v>
      </c>
      <c r="P204" s="255">
        <v>0</v>
      </c>
      <c r="Q204" s="255">
        <f>ROUND(E204*P204,2)</f>
        <v>0</v>
      </c>
      <c r="R204" s="257" t="s">
        <v>282</v>
      </c>
      <c r="S204" s="257" t="s">
        <v>131</v>
      </c>
      <c r="T204" s="258" t="s">
        <v>131</v>
      </c>
      <c r="U204" s="230">
        <v>0</v>
      </c>
      <c r="V204" s="230">
        <f>ROUND(E204*U204,2)</f>
        <v>0</v>
      </c>
      <c r="W204" s="230"/>
      <c r="X204" s="230" t="s">
        <v>283</v>
      </c>
      <c r="Y204" s="230" t="s">
        <v>134</v>
      </c>
      <c r="Z204" s="210"/>
      <c r="AA204" s="210"/>
      <c r="AB204" s="210"/>
      <c r="AC204" s="210"/>
      <c r="AD204" s="210"/>
      <c r="AE204" s="210"/>
      <c r="AF204" s="210"/>
      <c r="AG204" s="210" t="s">
        <v>284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52">
        <v>57</v>
      </c>
      <c r="B205" s="253" t="s">
        <v>371</v>
      </c>
      <c r="C205" s="263" t="s">
        <v>372</v>
      </c>
      <c r="D205" s="254" t="s">
        <v>328</v>
      </c>
      <c r="E205" s="255">
        <v>4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21</v>
      </c>
      <c r="M205" s="257">
        <f>G205*(1+L205/100)</f>
        <v>0</v>
      </c>
      <c r="N205" s="255">
        <v>8.5000000000000006E-3</v>
      </c>
      <c r="O205" s="255">
        <f>ROUND(E205*N205,2)</f>
        <v>0.03</v>
      </c>
      <c r="P205" s="255">
        <v>0</v>
      </c>
      <c r="Q205" s="255">
        <f>ROUND(E205*P205,2)</f>
        <v>0</v>
      </c>
      <c r="R205" s="257" t="s">
        <v>282</v>
      </c>
      <c r="S205" s="257" t="s">
        <v>131</v>
      </c>
      <c r="T205" s="258" t="s">
        <v>131</v>
      </c>
      <c r="U205" s="230">
        <v>0</v>
      </c>
      <c r="V205" s="230">
        <f>ROUND(E205*U205,2)</f>
        <v>0</v>
      </c>
      <c r="W205" s="230"/>
      <c r="X205" s="230" t="s">
        <v>283</v>
      </c>
      <c r="Y205" s="230" t="s">
        <v>134</v>
      </c>
      <c r="Z205" s="210"/>
      <c r="AA205" s="210"/>
      <c r="AB205" s="210"/>
      <c r="AC205" s="210"/>
      <c r="AD205" s="210"/>
      <c r="AE205" s="210"/>
      <c r="AF205" s="210"/>
      <c r="AG205" s="210" t="s">
        <v>284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0.399999999999999" outlineLevel="1" x14ac:dyDescent="0.25">
      <c r="A206" s="252">
        <v>58</v>
      </c>
      <c r="B206" s="253" t="s">
        <v>373</v>
      </c>
      <c r="C206" s="263" t="s">
        <v>374</v>
      </c>
      <c r="D206" s="254" t="s">
        <v>328</v>
      </c>
      <c r="E206" s="255">
        <v>4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7.5999999999999998E-2</v>
      </c>
      <c r="O206" s="255">
        <f>ROUND(E206*N206,2)</f>
        <v>0.3</v>
      </c>
      <c r="P206" s="255">
        <v>0</v>
      </c>
      <c r="Q206" s="255">
        <f>ROUND(E206*P206,2)</f>
        <v>0</v>
      </c>
      <c r="R206" s="257" t="s">
        <v>282</v>
      </c>
      <c r="S206" s="257" t="s">
        <v>131</v>
      </c>
      <c r="T206" s="258" t="s">
        <v>131</v>
      </c>
      <c r="U206" s="230">
        <v>0</v>
      </c>
      <c r="V206" s="230">
        <f>ROUND(E206*U206,2)</f>
        <v>0</v>
      </c>
      <c r="W206" s="230"/>
      <c r="X206" s="230" t="s">
        <v>283</v>
      </c>
      <c r="Y206" s="230" t="s">
        <v>134</v>
      </c>
      <c r="Z206" s="210"/>
      <c r="AA206" s="210"/>
      <c r="AB206" s="210"/>
      <c r="AC206" s="210"/>
      <c r="AD206" s="210"/>
      <c r="AE206" s="210"/>
      <c r="AF206" s="210"/>
      <c r="AG206" s="210" t="s">
        <v>284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52">
        <v>59</v>
      </c>
      <c r="B207" s="253" t="s">
        <v>375</v>
      </c>
      <c r="C207" s="263" t="s">
        <v>376</v>
      </c>
      <c r="D207" s="254" t="s">
        <v>328</v>
      </c>
      <c r="E207" s="255">
        <v>4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5">
        <v>0.155</v>
      </c>
      <c r="O207" s="255">
        <f>ROUND(E207*N207,2)</f>
        <v>0.62</v>
      </c>
      <c r="P207" s="255">
        <v>0</v>
      </c>
      <c r="Q207" s="255">
        <f>ROUND(E207*P207,2)</f>
        <v>0</v>
      </c>
      <c r="R207" s="257" t="s">
        <v>282</v>
      </c>
      <c r="S207" s="257" t="s">
        <v>131</v>
      </c>
      <c r="T207" s="258" t="s">
        <v>131</v>
      </c>
      <c r="U207" s="230">
        <v>0</v>
      </c>
      <c r="V207" s="230">
        <f>ROUND(E207*U207,2)</f>
        <v>0</v>
      </c>
      <c r="W207" s="230"/>
      <c r="X207" s="230" t="s">
        <v>283</v>
      </c>
      <c r="Y207" s="230" t="s">
        <v>134</v>
      </c>
      <c r="Z207" s="210"/>
      <c r="AA207" s="210"/>
      <c r="AB207" s="210"/>
      <c r="AC207" s="210"/>
      <c r="AD207" s="210"/>
      <c r="AE207" s="210"/>
      <c r="AF207" s="210"/>
      <c r="AG207" s="210" t="s">
        <v>284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.399999999999999" outlineLevel="1" x14ac:dyDescent="0.25">
      <c r="A208" s="252">
        <v>60</v>
      </c>
      <c r="B208" s="253" t="s">
        <v>377</v>
      </c>
      <c r="C208" s="263" t="s">
        <v>378</v>
      </c>
      <c r="D208" s="254" t="s">
        <v>328</v>
      </c>
      <c r="E208" s="255">
        <v>4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5">
        <v>0.35</v>
      </c>
      <c r="O208" s="255">
        <f>ROUND(E208*N208,2)</f>
        <v>1.4</v>
      </c>
      <c r="P208" s="255">
        <v>0</v>
      </c>
      <c r="Q208" s="255">
        <f>ROUND(E208*P208,2)</f>
        <v>0</v>
      </c>
      <c r="R208" s="257" t="s">
        <v>282</v>
      </c>
      <c r="S208" s="257" t="s">
        <v>131</v>
      </c>
      <c r="T208" s="258" t="s">
        <v>131</v>
      </c>
      <c r="U208" s="230">
        <v>0</v>
      </c>
      <c r="V208" s="230">
        <f>ROUND(E208*U208,2)</f>
        <v>0</v>
      </c>
      <c r="W208" s="230"/>
      <c r="X208" s="230" t="s">
        <v>283</v>
      </c>
      <c r="Y208" s="230" t="s">
        <v>134</v>
      </c>
      <c r="Z208" s="210"/>
      <c r="AA208" s="210"/>
      <c r="AB208" s="210"/>
      <c r="AC208" s="210"/>
      <c r="AD208" s="210"/>
      <c r="AE208" s="210"/>
      <c r="AF208" s="210"/>
      <c r="AG208" s="210" t="s">
        <v>284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52">
        <v>61</v>
      </c>
      <c r="B209" s="253" t="s">
        <v>379</v>
      </c>
      <c r="C209" s="263" t="s">
        <v>380</v>
      </c>
      <c r="D209" s="254" t="s">
        <v>328</v>
      </c>
      <c r="E209" s="255">
        <v>4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21</v>
      </c>
      <c r="M209" s="257">
        <f>G209*(1+L209/100)</f>
        <v>0</v>
      </c>
      <c r="N209" s="255">
        <v>9.4999999999999998E-3</v>
      </c>
      <c r="O209" s="255">
        <f>ROUND(E209*N209,2)</f>
        <v>0.04</v>
      </c>
      <c r="P209" s="255">
        <v>0</v>
      </c>
      <c r="Q209" s="255">
        <f>ROUND(E209*P209,2)</f>
        <v>0</v>
      </c>
      <c r="R209" s="257" t="s">
        <v>282</v>
      </c>
      <c r="S209" s="257" t="s">
        <v>131</v>
      </c>
      <c r="T209" s="258" t="s">
        <v>131</v>
      </c>
      <c r="U209" s="230">
        <v>0</v>
      </c>
      <c r="V209" s="230">
        <f>ROUND(E209*U209,2)</f>
        <v>0</v>
      </c>
      <c r="W209" s="230"/>
      <c r="X209" s="230" t="s">
        <v>283</v>
      </c>
      <c r="Y209" s="230" t="s">
        <v>134</v>
      </c>
      <c r="Z209" s="210"/>
      <c r="AA209" s="210"/>
      <c r="AB209" s="210"/>
      <c r="AC209" s="210"/>
      <c r="AD209" s="210"/>
      <c r="AE209" s="210"/>
      <c r="AF209" s="210"/>
      <c r="AG209" s="210" t="s">
        <v>284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5">
      <c r="A210" s="235" t="s">
        <v>126</v>
      </c>
      <c r="B210" s="236" t="s">
        <v>79</v>
      </c>
      <c r="C210" s="259" t="s">
        <v>80</v>
      </c>
      <c r="D210" s="237"/>
      <c r="E210" s="238"/>
      <c r="F210" s="239"/>
      <c r="G210" s="239">
        <f>SUMIF(AG211:AG279,"&lt;&gt;NOR",G211:G279)</f>
        <v>0</v>
      </c>
      <c r="H210" s="239"/>
      <c r="I210" s="239">
        <f>SUM(I211:I279)</f>
        <v>0</v>
      </c>
      <c r="J210" s="239"/>
      <c r="K210" s="239">
        <f>SUM(K211:K279)</f>
        <v>0</v>
      </c>
      <c r="L210" s="239"/>
      <c r="M210" s="239">
        <f>SUM(M211:M279)</f>
        <v>0</v>
      </c>
      <c r="N210" s="238"/>
      <c r="O210" s="238">
        <f>SUM(O211:O279)</f>
        <v>421.84000000000003</v>
      </c>
      <c r="P210" s="238"/>
      <c r="Q210" s="238">
        <f>SUM(Q211:Q279)</f>
        <v>0</v>
      </c>
      <c r="R210" s="239"/>
      <c r="S210" s="239"/>
      <c r="T210" s="240"/>
      <c r="U210" s="234"/>
      <c r="V210" s="234">
        <f>SUM(V211:V279)</f>
        <v>420.19</v>
      </c>
      <c r="W210" s="234"/>
      <c r="X210" s="234"/>
      <c r="Y210" s="234"/>
      <c r="AG210" t="s">
        <v>127</v>
      </c>
    </row>
    <row r="211" spans="1:60" ht="20.399999999999999" outlineLevel="1" x14ac:dyDescent="0.25">
      <c r="A211" s="242">
        <v>62</v>
      </c>
      <c r="B211" s="243" t="s">
        <v>381</v>
      </c>
      <c r="C211" s="260" t="s">
        <v>382</v>
      </c>
      <c r="D211" s="244" t="s">
        <v>328</v>
      </c>
      <c r="E211" s="245">
        <v>4</v>
      </c>
      <c r="F211" s="246"/>
      <c r="G211" s="247">
        <f>ROUND(E211*F211,2)</f>
        <v>0</v>
      </c>
      <c r="H211" s="246"/>
      <c r="I211" s="247">
        <f>ROUND(E211*H211,2)</f>
        <v>0</v>
      </c>
      <c r="J211" s="246"/>
      <c r="K211" s="247">
        <f>ROUND(E211*J211,2)</f>
        <v>0</v>
      </c>
      <c r="L211" s="247">
        <v>21</v>
      </c>
      <c r="M211" s="247">
        <f>G211*(1+L211/100)</f>
        <v>0</v>
      </c>
      <c r="N211" s="245">
        <v>0.1133</v>
      </c>
      <c r="O211" s="245">
        <f>ROUND(E211*N211,2)</f>
        <v>0.45</v>
      </c>
      <c r="P211" s="245">
        <v>0</v>
      </c>
      <c r="Q211" s="245">
        <f>ROUND(E211*P211,2)</f>
        <v>0</v>
      </c>
      <c r="R211" s="247"/>
      <c r="S211" s="247" t="s">
        <v>131</v>
      </c>
      <c r="T211" s="248" t="s">
        <v>131</v>
      </c>
      <c r="U211" s="230">
        <v>0.91800000000000004</v>
      </c>
      <c r="V211" s="230">
        <f>ROUND(E211*U211,2)</f>
        <v>3.67</v>
      </c>
      <c r="W211" s="230"/>
      <c r="X211" s="230" t="s">
        <v>173</v>
      </c>
      <c r="Y211" s="230" t="s">
        <v>134</v>
      </c>
      <c r="Z211" s="210"/>
      <c r="AA211" s="210"/>
      <c r="AB211" s="210"/>
      <c r="AC211" s="210"/>
      <c r="AD211" s="210"/>
      <c r="AE211" s="210"/>
      <c r="AF211" s="210"/>
      <c r="AG211" s="210" t="s">
        <v>174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1" t="s">
        <v>475</v>
      </c>
      <c r="D212" s="249"/>
      <c r="E212" s="249"/>
      <c r="F212" s="249"/>
      <c r="G212" s="249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137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2" t="s">
        <v>476</v>
      </c>
      <c r="D213" s="250"/>
      <c r="E213" s="250"/>
      <c r="F213" s="250"/>
      <c r="G213" s="25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2" t="s">
        <v>477</v>
      </c>
      <c r="D214" s="250"/>
      <c r="E214" s="250"/>
      <c r="F214" s="250"/>
      <c r="G214" s="25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137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2" t="s">
        <v>478</v>
      </c>
      <c r="D215" s="250"/>
      <c r="E215" s="250"/>
      <c r="F215" s="250"/>
      <c r="G215" s="25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137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2" t="s">
        <v>383</v>
      </c>
      <c r="D216" s="250"/>
      <c r="E216" s="250"/>
      <c r="F216" s="250"/>
      <c r="G216" s="25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137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52">
        <v>63</v>
      </c>
      <c r="B217" s="253" t="s">
        <v>384</v>
      </c>
      <c r="C217" s="263" t="s">
        <v>385</v>
      </c>
      <c r="D217" s="254" t="s">
        <v>328</v>
      </c>
      <c r="E217" s="255">
        <v>8</v>
      </c>
      <c r="F217" s="256"/>
      <c r="G217" s="257">
        <f>ROUND(E217*F217,2)</f>
        <v>0</v>
      </c>
      <c r="H217" s="256"/>
      <c r="I217" s="257">
        <f>ROUND(E217*H217,2)</f>
        <v>0</v>
      </c>
      <c r="J217" s="256"/>
      <c r="K217" s="257">
        <f>ROUND(E217*J217,2)</f>
        <v>0</v>
      </c>
      <c r="L217" s="257">
        <v>21</v>
      </c>
      <c r="M217" s="257">
        <f>G217*(1+L217/100)</f>
        <v>0</v>
      </c>
      <c r="N217" s="255">
        <v>0</v>
      </c>
      <c r="O217" s="255">
        <f>ROUND(E217*N217,2)</f>
        <v>0</v>
      </c>
      <c r="P217" s="255">
        <v>0</v>
      </c>
      <c r="Q217" s="255">
        <f>ROUND(E217*P217,2)</f>
        <v>0</v>
      </c>
      <c r="R217" s="257"/>
      <c r="S217" s="257" t="s">
        <v>131</v>
      </c>
      <c r="T217" s="258" t="s">
        <v>131</v>
      </c>
      <c r="U217" s="230">
        <v>0.2</v>
      </c>
      <c r="V217" s="230">
        <f>ROUND(E217*U217,2)</f>
        <v>1.6</v>
      </c>
      <c r="W217" s="230"/>
      <c r="X217" s="230" t="s">
        <v>173</v>
      </c>
      <c r="Y217" s="230" t="s">
        <v>134</v>
      </c>
      <c r="Z217" s="210"/>
      <c r="AA217" s="210"/>
      <c r="AB217" s="210"/>
      <c r="AC217" s="210"/>
      <c r="AD217" s="210"/>
      <c r="AE217" s="210"/>
      <c r="AF217" s="210"/>
      <c r="AG217" s="210" t="s">
        <v>174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0.399999999999999" outlineLevel="1" x14ac:dyDescent="0.25">
      <c r="A218" s="242">
        <v>64</v>
      </c>
      <c r="B218" s="243" t="s">
        <v>386</v>
      </c>
      <c r="C218" s="260" t="s">
        <v>387</v>
      </c>
      <c r="D218" s="244" t="s">
        <v>172</v>
      </c>
      <c r="E218" s="245">
        <v>1.05</v>
      </c>
      <c r="F218" s="246"/>
      <c r="G218" s="247">
        <f>ROUND(E218*F218,2)</f>
        <v>0</v>
      </c>
      <c r="H218" s="246"/>
      <c r="I218" s="247">
        <f>ROUND(E218*H218,2)</f>
        <v>0</v>
      </c>
      <c r="J218" s="246"/>
      <c r="K218" s="247">
        <f>ROUND(E218*J218,2)</f>
        <v>0</v>
      </c>
      <c r="L218" s="247">
        <v>21</v>
      </c>
      <c r="M218" s="247">
        <f>G218*(1+L218/100)</f>
        <v>0</v>
      </c>
      <c r="N218" s="245">
        <v>7.6000000000000004E-4</v>
      </c>
      <c r="O218" s="245">
        <f>ROUND(E218*N218,2)</f>
        <v>0</v>
      </c>
      <c r="P218" s="245">
        <v>0</v>
      </c>
      <c r="Q218" s="245">
        <f>ROUND(E218*P218,2)</f>
        <v>0</v>
      </c>
      <c r="R218" s="247"/>
      <c r="S218" s="247" t="s">
        <v>131</v>
      </c>
      <c r="T218" s="248" t="s">
        <v>131</v>
      </c>
      <c r="U218" s="230">
        <v>0.311</v>
      </c>
      <c r="V218" s="230">
        <f>ROUND(E218*U218,2)</f>
        <v>0.33</v>
      </c>
      <c r="W218" s="230"/>
      <c r="X218" s="230" t="s">
        <v>173</v>
      </c>
      <c r="Y218" s="230" t="s">
        <v>134</v>
      </c>
      <c r="Z218" s="210"/>
      <c r="AA218" s="210"/>
      <c r="AB218" s="210"/>
      <c r="AC218" s="210"/>
      <c r="AD218" s="210"/>
      <c r="AE218" s="210"/>
      <c r="AF218" s="210"/>
      <c r="AG218" s="210" t="s">
        <v>174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27"/>
      <c r="B219" s="228"/>
      <c r="C219" s="276" t="s">
        <v>198</v>
      </c>
      <c r="D219" s="272"/>
      <c r="E219" s="273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176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76" t="s">
        <v>388</v>
      </c>
      <c r="D220" s="272"/>
      <c r="E220" s="273">
        <v>0.25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176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76" t="s">
        <v>389</v>
      </c>
      <c r="D221" s="272"/>
      <c r="E221" s="273">
        <v>0.8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176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2">
        <v>65</v>
      </c>
      <c r="B222" s="243" t="s">
        <v>390</v>
      </c>
      <c r="C222" s="260" t="s">
        <v>391</v>
      </c>
      <c r="D222" s="244" t="s">
        <v>172</v>
      </c>
      <c r="E222" s="245">
        <v>1.05</v>
      </c>
      <c r="F222" s="246"/>
      <c r="G222" s="247">
        <f>ROUND(E222*F222,2)</f>
        <v>0</v>
      </c>
      <c r="H222" s="246"/>
      <c r="I222" s="247">
        <f>ROUND(E222*H222,2)</f>
        <v>0</v>
      </c>
      <c r="J222" s="246"/>
      <c r="K222" s="247">
        <f>ROUND(E222*J222,2)</f>
        <v>0</v>
      </c>
      <c r="L222" s="247">
        <v>21</v>
      </c>
      <c r="M222" s="247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7"/>
      <c r="S222" s="247" t="s">
        <v>131</v>
      </c>
      <c r="T222" s="248" t="s">
        <v>131</v>
      </c>
      <c r="U222" s="230">
        <v>0.125</v>
      </c>
      <c r="V222" s="230">
        <f>ROUND(E222*U222,2)</f>
        <v>0.13</v>
      </c>
      <c r="W222" s="230"/>
      <c r="X222" s="230" t="s">
        <v>173</v>
      </c>
      <c r="Y222" s="230" t="s">
        <v>134</v>
      </c>
      <c r="Z222" s="210"/>
      <c r="AA222" s="210"/>
      <c r="AB222" s="210"/>
      <c r="AC222" s="210"/>
      <c r="AD222" s="210"/>
      <c r="AE222" s="210"/>
      <c r="AF222" s="210"/>
      <c r="AG222" s="210" t="s">
        <v>174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27"/>
      <c r="B223" s="228"/>
      <c r="C223" s="276" t="s">
        <v>198</v>
      </c>
      <c r="D223" s="272"/>
      <c r="E223" s="273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176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76" t="s">
        <v>388</v>
      </c>
      <c r="D224" s="272"/>
      <c r="E224" s="273">
        <v>0.25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176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76" t="s">
        <v>389</v>
      </c>
      <c r="D225" s="272"/>
      <c r="E225" s="273">
        <v>0.8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176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2">
        <v>66</v>
      </c>
      <c r="B226" s="243" t="s">
        <v>392</v>
      </c>
      <c r="C226" s="260" t="s">
        <v>393</v>
      </c>
      <c r="D226" s="244" t="s">
        <v>190</v>
      </c>
      <c r="E226" s="245">
        <v>37</v>
      </c>
      <c r="F226" s="246"/>
      <c r="G226" s="247">
        <f>ROUND(E226*F226,2)</f>
        <v>0</v>
      </c>
      <c r="H226" s="246"/>
      <c r="I226" s="247">
        <f>ROUND(E226*H226,2)</f>
        <v>0</v>
      </c>
      <c r="J226" s="246"/>
      <c r="K226" s="247">
        <f>ROUND(E226*J226,2)</f>
        <v>0</v>
      </c>
      <c r="L226" s="247">
        <v>21</v>
      </c>
      <c r="M226" s="247">
        <f>G226*(1+L226/100)</f>
        <v>0</v>
      </c>
      <c r="N226" s="245">
        <v>0.15673999999999999</v>
      </c>
      <c r="O226" s="245">
        <f>ROUND(E226*N226,2)</f>
        <v>5.8</v>
      </c>
      <c r="P226" s="245">
        <v>0</v>
      </c>
      <c r="Q226" s="245">
        <f>ROUND(E226*P226,2)</f>
        <v>0</v>
      </c>
      <c r="R226" s="247"/>
      <c r="S226" s="247" t="s">
        <v>131</v>
      </c>
      <c r="T226" s="248" t="s">
        <v>131</v>
      </c>
      <c r="U226" s="230">
        <v>0.29548000000000002</v>
      </c>
      <c r="V226" s="230">
        <f>ROUND(E226*U226,2)</f>
        <v>10.93</v>
      </c>
      <c r="W226" s="230"/>
      <c r="X226" s="230" t="s">
        <v>173</v>
      </c>
      <c r="Y226" s="230" t="s">
        <v>134</v>
      </c>
      <c r="Z226" s="210"/>
      <c r="AA226" s="210"/>
      <c r="AB226" s="210"/>
      <c r="AC226" s="210"/>
      <c r="AD226" s="210"/>
      <c r="AE226" s="210"/>
      <c r="AF226" s="210"/>
      <c r="AG226" s="210" t="s">
        <v>174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76" t="s">
        <v>198</v>
      </c>
      <c r="D227" s="272"/>
      <c r="E227" s="273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176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76" t="s">
        <v>394</v>
      </c>
      <c r="D228" s="272"/>
      <c r="E228" s="273">
        <v>37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176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2">
        <v>67</v>
      </c>
      <c r="B229" s="243" t="s">
        <v>395</v>
      </c>
      <c r="C229" s="260" t="s">
        <v>396</v>
      </c>
      <c r="D229" s="244" t="s">
        <v>190</v>
      </c>
      <c r="E229" s="245">
        <v>1271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0.188</v>
      </c>
      <c r="O229" s="245">
        <f>ROUND(E229*N229,2)</f>
        <v>238.95</v>
      </c>
      <c r="P229" s="245">
        <v>0</v>
      </c>
      <c r="Q229" s="245">
        <f>ROUND(E229*P229,2)</f>
        <v>0</v>
      </c>
      <c r="R229" s="247"/>
      <c r="S229" s="247" t="s">
        <v>131</v>
      </c>
      <c r="T229" s="248" t="s">
        <v>131</v>
      </c>
      <c r="U229" s="230">
        <v>0.27200000000000002</v>
      </c>
      <c r="V229" s="230">
        <f>ROUND(E229*U229,2)</f>
        <v>345.71</v>
      </c>
      <c r="W229" s="230"/>
      <c r="X229" s="230" t="s">
        <v>173</v>
      </c>
      <c r="Y229" s="230" t="s">
        <v>134</v>
      </c>
      <c r="Z229" s="210"/>
      <c r="AA229" s="210"/>
      <c r="AB229" s="210"/>
      <c r="AC229" s="210"/>
      <c r="AD229" s="210"/>
      <c r="AE229" s="210"/>
      <c r="AF229" s="210"/>
      <c r="AG229" s="210" t="s">
        <v>174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76" t="s">
        <v>198</v>
      </c>
      <c r="D230" s="272"/>
      <c r="E230" s="273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176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76" t="s">
        <v>397</v>
      </c>
      <c r="D231" s="272"/>
      <c r="E231" s="273">
        <v>878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176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76" t="s">
        <v>398</v>
      </c>
      <c r="D232" s="272"/>
      <c r="E232" s="273">
        <v>13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176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76" t="s">
        <v>399</v>
      </c>
      <c r="D233" s="272"/>
      <c r="E233" s="273">
        <v>98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176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76" t="s">
        <v>400</v>
      </c>
      <c r="D234" s="272"/>
      <c r="E234" s="273">
        <v>36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176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76" t="s">
        <v>401</v>
      </c>
      <c r="D235" s="272"/>
      <c r="E235" s="273">
        <v>246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176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2">
        <v>68</v>
      </c>
      <c r="B236" s="243" t="s">
        <v>402</v>
      </c>
      <c r="C236" s="260" t="s">
        <v>403</v>
      </c>
      <c r="D236" s="244" t="s">
        <v>194</v>
      </c>
      <c r="E236" s="245">
        <v>30.24</v>
      </c>
      <c r="F236" s="246"/>
      <c r="G236" s="247">
        <f>ROUND(E236*F236,2)</f>
        <v>0</v>
      </c>
      <c r="H236" s="246"/>
      <c r="I236" s="247">
        <f>ROUND(E236*H236,2)</f>
        <v>0</v>
      </c>
      <c r="J236" s="246"/>
      <c r="K236" s="247">
        <f>ROUND(E236*J236,2)</f>
        <v>0</v>
      </c>
      <c r="L236" s="247">
        <v>21</v>
      </c>
      <c r="M236" s="247">
        <f>G236*(1+L236/100)</f>
        <v>0</v>
      </c>
      <c r="N236" s="245">
        <v>2.5249999999999999</v>
      </c>
      <c r="O236" s="245">
        <f>ROUND(E236*N236,2)</f>
        <v>76.36</v>
      </c>
      <c r="P236" s="245">
        <v>0</v>
      </c>
      <c r="Q236" s="245">
        <f>ROUND(E236*P236,2)</f>
        <v>0</v>
      </c>
      <c r="R236" s="247"/>
      <c r="S236" s="247" t="s">
        <v>131</v>
      </c>
      <c r="T236" s="248" t="s">
        <v>131</v>
      </c>
      <c r="U236" s="230">
        <v>1.4419999999999999</v>
      </c>
      <c r="V236" s="230">
        <f>ROUND(E236*U236,2)</f>
        <v>43.61</v>
      </c>
      <c r="W236" s="230"/>
      <c r="X236" s="230" t="s">
        <v>173</v>
      </c>
      <c r="Y236" s="230" t="s">
        <v>134</v>
      </c>
      <c r="Z236" s="210"/>
      <c r="AA236" s="210"/>
      <c r="AB236" s="210"/>
      <c r="AC236" s="210"/>
      <c r="AD236" s="210"/>
      <c r="AE236" s="210"/>
      <c r="AF236" s="210"/>
      <c r="AG236" s="210" t="s">
        <v>174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76" t="s">
        <v>198</v>
      </c>
      <c r="D237" s="272"/>
      <c r="E237" s="273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176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76" t="s">
        <v>404</v>
      </c>
      <c r="D238" s="272"/>
      <c r="E238" s="273">
        <v>0.92500000000000004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176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77" t="s">
        <v>226</v>
      </c>
      <c r="D239" s="274"/>
      <c r="E239" s="275">
        <v>0.92500000000000004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176</v>
      </c>
      <c r="AH239" s="210">
        <v>1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76" t="s">
        <v>198</v>
      </c>
      <c r="D240" s="272"/>
      <c r="E240" s="273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176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76" t="s">
        <v>405</v>
      </c>
      <c r="D241" s="272"/>
      <c r="E241" s="273">
        <v>21.95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176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76" t="s">
        <v>406</v>
      </c>
      <c r="D242" s="272"/>
      <c r="E242" s="273">
        <v>0.32500000000000001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176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76" t="s">
        <v>407</v>
      </c>
      <c r="D243" s="272"/>
      <c r="E243" s="273">
        <v>2.4500000000000002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176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76" t="s">
        <v>408</v>
      </c>
      <c r="D244" s="272"/>
      <c r="E244" s="273">
        <v>0.9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176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76" t="s">
        <v>409</v>
      </c>
      <c r="D245" s="272"/>
      <c r="E245" s="273">
        <v>3.69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176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77" t="s">
        <v>226</v>
      </c>
      <c r="D246" s="274"/>
      <c r="E246" s="275">
        <v>29.315000000000001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176</v>
      </c>
      <c r="AH246" s="210">
        <v>1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2">
        <v>69</v>
      </c>
      <c r="B247" s="243" t="s">
        <v>410</v>
      </c>
      <c r="C247" s="260" t="s">
        <v>411</v>
      </c>
      <c r="D247" s="244" t="s">
        <v>190</v>
      </c>
      <c r="E247" s="245">
        <v>58</v>
      </c>
      <c r="F247" s="246"/>
      <c r="G247" s="247">
        <f>ROUND(E247*F247,2)</f>
        <v>0</v>
      </c>
      <c r="H247" s="246"/>
      <c r="I247" s="247">
        <f>ROUND(E247*H247,2)</f>
        <v>0</v>
      </c>
      <c r="J247" s="246"/>
      <c r="K247" s="247">
        <f>ROUND(E247*J247,2)</f>
        <v>0</v>
      </c>
      <c r="L247" s="247">
        <v>21</v>
      </c>
      <c r="M247" s="247">
        <f>G247*(1+L247/100)</f>
        <v>0</v>
      </c>
      <c r="N247" s="245">
        <v>4.3E-3</v>
      </c>
      <c r="O247" s="245">
        <f>ROUND(E247*N247,2)</f>
        <v>0.25</v>
      </c>
      <c r="P247" s="245">
        <v>0</v>
      </c>
      <c r="Q247" s="245">
        <f>ROUND(E247*P247,2)</f>
        <v>0</v>
      </c>
      <c r="R247" s="247"/>
      <c r="S247" s="247" t="s">
        <v>131</v>
      </c>
      <c r="T247" s="248" t="s">
        <v>131</v>
      </c>
      <c r="U247" s="230">
        <v>0.20799999999999999</v>
      </c>
      <c r="V247" s="230">
        <f>ROUND(E247*U247,2)</f>
        <v>12.06</v>
      </c>
      <c r="W247" s="230"/>
      <c r="X247" s="230" t="s">
        <v>173</v>
      </c>
      <c r="Y247" s="230" t="s">
        <v>134</v>
      </c>
      <c r="Z247" s="210"/>
      <c r="AA247" s="210"/>
      <c r="AB247" s="210"/>
      <c r="AC247" s="210"/>
      <c r="AD247" s="210"/>
      <c r="AE247" s="210"/>
      <c r="AF247" s="210"/>
      <c r="AG247" s="210" t="s">
        <v>174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1" t="s">
        <v>412</v>
      </c>
      <c r="D248" s="249"/>
      <c r="E248" s="249"/>
      <c r="F248" s="249"/>
      <c r="G248" s="249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137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2" t="s">
        <v>413</v>
      </c>
      <c r="D249" s="250"/>
      <c r="E249" s="250"/>
      <c r="F249" s="250"/>
      <c r="G249" s="25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52">
        <v>70</v>
      </c>
      <c r="B250" s="253" t="s">
        <v>414</v>
      </c>
      <c r="C250" s="263" t="s">
        <v>415</v>
      </c>
      <c r="D250" s="254" t="s">
        <v>190</v>
      </c>
      <c r="E250" s="255">
        <v>58</v>
      </c>
      <c r="F250" s="256"/>
      <c r="G250" s="257">
        <f>ROUND(E250*F250,2)</f>
        <v>0</v>
      </c>
      <c r="H250" s="256"/>
      <c r="I250" s="257">
        <f>ROUND(E250*H250,2)</f>
        <v>0</v>
      </c>
      <c r="J250" s="256"/>
      <c r="K250" s="257">
        <f>ROUND(E250*J250,2)</f>
        <v>0</v>
      </c>
      <c r="L250" s="257">
        <v>21</v>
      </c>
      <c r="M250" s="257">
        <f>G250*(1+L250/100)</f>
        <v>0</v>
      </c>
      <c r="N250" s="255">
        <v>0</v>
      </c>
      <c r="O250" s="255">
        <f>ROUND(E250*N250,2)</f>
        <v>0</v>
      </c>
      <c r="P250" s="255">
        <v>0</v>
      </c>
      <c r="Q250" s="255">
        <f>ROUND(E250*P250,2)</f>
        <v>0</v>
      </c>
      <c r="R250" s="257"/>
      <c r="S250" s="257" t="s">
        <v>131</v>
      </c>
      <c r="T250" s="258" t="s">
        <v>131</v>
      </c>
      <c r="U250" s="230">
        <v>3.6999999999999998E-2</v>
      </c>
      <c r="V250" s="230">
        <f>ROUND(E250*U250,2)</f>
        <v>2.15</v>
      </c>
      <c r="W250" s="230"/>
      <c r="X250" s="230" t="s">
        <v>173</v>
      </c>
      <c r="Y250" s="230" t="s">
        <v>134</v>
      </c>
      <c r="Z250" s="210"/>
      <c r="AA250" s="210"/>
      <c r="AB250" s="210"/>
      <c r="AC250" s="210"/>
      <c r="AD250" s="210"/>
      <c r="AE250" s="210"/>
      <c r="AF250" s="210"/>
      <c r="AG250" s="210" t="s">
        <v>174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52">
        <v>71</v>
      </c>
      <c r="B251" s="253" t="s">
        <v>416</v>
      </c>
      <c r="C251" s="263" t="s">
        <v>417</v>
      </c>
      <c r="D251" s="254" t="s">
        <v>328</v>
      </c>
      <c r="E251" s="255">
        <v>8</v>
      </c>
      <c r="F251" s="256"/>
      <c r="G251" s="257">
        <f>ROUND(E251*F251,2)</f>
        <v>0</v>
      </c>
      <c r="H251" s="256"/>
      <c r="I251" s="257">
        <f>ROUND(E251*H251,2)</f>
        <v>0</v>
      </c>
      <c r="J251" s="256"/>
      <c r="K251" s="257">
        <f>ROUND(E251*J251,2)</f>
        <v>0</v>
      </c>
      <c r="L251" s="257">
        <v>21</v>
      </c>
      <c r="M251" s="257">
        <f>G251*(1+L251/100)</f>
        <v>0</v>
      </c>
      <c r="N251" s="255">
        <v>8.0000000000000002E-3</v>
      </c>
      <c r="O251" s="255">
        <f>ROUND(E251*N251,2)</f>
        <v>0.06</v>
      </c>
      <c r="P251" s="255">
        <v>0</v>
      </c>
      <c r="Q251" s="255">
        <f>ROUND(E251*P251,2)</f>
        <v>0</v>
      </c>
      <c r="R251" s="257" t="s">
        <v>282</v>
      </c>
      <c r="S251" s="257" t="s">
        <v>131</v>
      </c>
      <c r="T251" s="258" t="s">
        <v>131</v>
      </c>
      <c r="U251" s="230">
        <v>0</v>
      </c>
      <c r="V251" s="230">
        <f>ROUND(E251*U251,2)</f>
        <v>0</v>
      </c>
      <c r="W251" s="230"/>
      <c r="X251" s="230" t="s">
        <v>283</v>
      </c>
      <c r="Y251" s="230" t="s">
        <v>134</v>
      </c>
      <c r="Z251" s="210"/>
      <c r="AA251" s="210"/>
      <c r="AB251" s="210"/>
      <c r="AC251" s="210"/>
      <c r="AD251" s="210"/>
      <c r="AE251" s="210"/>
      <c r="AF251" s="210"/>
      <c r="AG251" s="210" t="s">
        <v>284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52">
        <v>72</v>
      </c>
      <c r="B252" s="253" t="s">
        <v>418</v>
      </c>
      <c r="C252" s="263" t="s">
        <v>419</v>
      </c>
      <c r="D252" s="254" t="s">
        <v>328</v>
      </c>
      <c r="E252" s="255">
        <v>4</v>
      </c>
      <c r="F252" s="256"/>
      <c r="G252" s="257">
        <f>ROUND(E252*F252,2)</f>
        <v>0</v>
      </c>
      <c r="H252" s="256"/>
      <c r="I252" s="257">
        <f>ROUND(E252*H252,2)</f>
        <v>0</v>
      </c>
      <c r="J252" s="256"/>
      <c r="K252" s="257">
        <f>ROUND(E252*J252,2)</f>
        <v>0</v>
      </c>
      <c r="L252" s="257">
        <v>21</v>
      </c>
      <c r="M252" s="257">
        <f>G252*(1+L252/100)</f>
        <v>0</v>
      </c>
      <c r="N252" s="255">
        <v>0</v>
      </c>
      <c r="O252" s="255">
        <f>ROUND(E252*N252,2)</f>
        <v>0</v>
      </c>
      <c r="P252" s="255">
        <v>0</v>
      </c>
      <c r="Q252" s="255">
        <f>ROUND(E252*P252,2)</f>
        <v>0</v>
      </c>
      <c r="R252" s="257" t="s">
        <v>282</v>
      </c>
      <c r="S252" s="257" t="s">
        <v>131</v>
      </c>
      <c r="T252" s="258" t="s">
        <v>131</v>
      </c>
      <c r="U252" s="230">
        <v>0</v>
      </c>
      <c r="V252" s="230">
        <f>ROUND(E252*U252,2)</f>
        <v>0</v>
      </c>
      <c r="W252" s="230"/>
      <c r="X252" s="230" t="s">
        <v>283</v>
      </c>
      <c r="Y252" s="230" t="s">
        <v>134</v>
      </c>
      <c r="Z252" s="210"/>
      <c r="AA252" s="210"/>
      <c r="AB252" s="210"/>
      <c r="AC252" s="210"/>
      <c r="AD252" s="210"/>
      <c r="AE252" s="210"/>
      <c r="AF252" s="210"/>
      <c r="AG252" s="210" t="s">
        <v>284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52">
        <v>73</v>
      </c>
      <c r="B253" s="253" t="s">
        <v>420</v>
      </c>
      <c r="C253" s="263" t="s">
        <v>421</v>
      </c>
      <c r="D253" s="254" t="s">
        <v>328</v>
      </c>
      <c r="E253" s="255">
        <v>4</v>
      </c>
      <c r="F253" s="256"/>
      <c r="G253" s="257">
        <f>ROUND(E253*F253,2)</f>
        <v>0</v>
      </c>
      <c r="H253" s="256"/>
      <c r="I253" s="257">
        <f>ROUND(E253*H253,2)</f>
        <v>0</v>
      </c>
      <c r="J253" s="256"/>
      <c r="K253" s="257">
        <f>ROUND(E253*J253,2)</f>
        <v>0</v>
      </c>
      <c r="L253" s="257">
        <v>21</v>
      </c>
      <c r="M253" s="257">
        <f>G253*(1+L253/100)</f>
        <v>0</v>
      </c>
      <c r="N253" s="255">
        <v>0</v>
      </c>
      <c r="O253" s="255">
        <f>ROUND(E253*N253,2)</f>
        <v>0</v>
      </c>
      <c r="P253" s="255">
        <v>0</v>
      </c>
      <c r="Q253" s="255">
        <f>ROUND(E253*P253,2)</f>
        <v>0</v>
      </c>
      <c r="R253" s="257" t="s">
        <v>282</v>
      </c>
      <c r="S253" s="257" t="s">
        <v>131</v>
      </c>
      <c r="T253" s="258" t="s">
        <v>131</v>
      </c>
      <c r="U253" s="230">
        <v>0</v>
      </c>
      <c r="V253" s="230">
        <f>ROUND(E253*U253,2)</f>
        <v>0</v>
      </c>
      <c r="W253" s="230"/>
      <c r="X253" s="230" t="s">
        <v>283</v>
      </c>
      <c r="Y253" s="230" t="s">
        <v>134</v>
      </c>
      <c r="Z253" s="210"/>
      <c r="AA253" s="210"/>
      <c r="AB253" s="210"/>
      <c r="AC253" s="210"/>
      <c r="AD253" s="210"/>
      <c r="AE253" s="210"/>
      <c r="AF253" s="210"/>
      <c r="AG253" s="210" t="s">
        <v>284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52">
        <v>74</v>
      </c>
      <c r="B254" s="253" t="s">
        <v>422</v>
      </c>
      <c r="C254" s="263" t="s">
        <v>423</v>
      </c>
      <c r="D254" s="254" t="s">
        <v>328</v>
      </c>
      <c r="E254" s="255">
        <v>16</v>
      </c>
      <c r="F254" s="256"/>
      <c r="G254" s="257">
        <f>ROUND(E254*F254,2)</f>
        <v>0</v>
      </c>
      <c r="H254" s="256"/>
      <c r="I254" s="257">
        <f>ROUND(E254*H254,2)</f>
        <v>0</v>
      </c>
      <c r="J254" s="256"/>
      <c r="K254" s="257">
        <f>ROUND(E254*J254,2)</f>
        <v>0</v>
      </c>
      <c r="L254" s="257">
        <v>21</v>
      </c>
      <c r="M254" s="257">
        <f>G254*(1+L254/100)</f>
        <v>0</v>
      </c>
      <c r="N254" s="255">
        <v>4.0000000000000002E-4</v>
      </c>
      <c r="O254" s="255">
        <f>ROUND(E254*N254,2)</f>
        <v>0.01</v>
      </c>
      <c r="P254" s="255">
        <v>0</v>
      </c>
      <c r="Q254" s="255">
        <f>ROUND(E254*P254,2)</f>
        <v>0</v>
      </c>
      <c r="R254" s="257" t="s">
        <v>282</v>
      </c>
      <c r="S254" s="257" t="s">
        <v>131</v>
      </c>
      <c r="T254" s="258" t="s">
        <v>131</v>
      </c>
      <c r="U254" s="230">
        <v>0</v>
      </c>
      <c r="V254" s="230">
        <f>ROUND(E254*U254,2)</f>
        <v>0</v>
      </c>
      <c r="W254" s="230"/>
      <c r="X254" s="230" t="s">
        <v>283</v>
      </c>
      <c r="Y254" s="230" t="s">
        <v>134</v>
      </c>
      <c r="Z254" s="210"/>
      <c r="AA254" s="210"/>
      <c r="AB254" s="210"/>
      <c r="AC254" s="210"/>
      <c r="AD254" s="210"/>
      <c r="AE254" s="210"/>
      <c r="AF254" s="210"/>
      <c r="AG254" s="210" t="s">
        <v>284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0.6" outlineLevel="1" x14ac:dyDescent="0.25">
      <c r="A255" s="242">
        <v>75</v>
      </c>
      <c r="B255" s="243" t="s">
        <v>424</v>
      </c>
      <c r="C255" s="260" t="s">
        <v>425</v>
      </c>
      <c r="D255" s="244" t="s">
        <v>190</v>
      </c>
      <c r="E255" s="245">
        <v>39</v>
      </c>
      <c r="F255" s="246"/>
      <c r="G255" s="247">
        <f>ROUND(E255*F255,2)</f>
        <v>0</v>
      </c>
      <c r="H255" s="246"/>
      <c r="I255" s="247">
        <f>ROUND(E255*H255,2)</f>
        <v>0</v>
      </c>
      <c r="J255" s="246"/>
      <c r="K255" s="247">
        <f>ROUND(E255*J255,2)</f>
        <v>0</v>
      </c>
      <c r="L255" s="247">
        <v>21</v>
      </c>
      <c r="M255" s="247">
        <f>G255*(1+L255/100)</f>
        <v>0</v>
      </c>
      <c r="N255" s="245">
        <v>0.104</v>
      </c>
      <c r="O255" s="245">
        <f>ROUND(E255*N255,2)</f>
        <v>4.0599999999999996</v>
      </c>
      <c r="P255" s="245">
        <v>0</v>
      </c>
      <c r="Q255" s="245">
        <f>ROUND(E255*P255,2)</f>
        <v>0</v>
      </c>
      <c r="R255" s="247" t="s">
        <v>282</v>
      </c>
      <c r="S255" s="247" t="s">
        <v>131</v>
      </c>
      <c r="T255" s="248" t="s">
        <v>131</v>
      </c>
      <c r="U255" s="230">
        <v>0</v>
      </c>
      <c r="V255" s="230">
        <f>ROUND(E255*U255,2)</f>
        <v>0</v>
      </c>
      <c r="W255" s="230"/>
      <c r="X255" s="230" t="s">
        <v>283</v>
      </c>
      <c r="Y255" s="230" t="s">
        <v>134</v>
      </c>
      <c r="Z255" s="210"/>
      <c r="AA255" s="210"/>
      <c r="AB255" s="210"/>
      <c r="AC255" s="210"/>
      <c r="AD255" s="210"/>
      <c r="AE255" s="210"/>
      <c r="AF255" s="210"/>
      <c r="AG255" s="210" t="s">
        <v>284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76" t="s">
        <v>198</v>
      </c>
      <c r="D256" s="272"/>
      <c r="E256" s="273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176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76" t="s">
        <v>426</v>
      </c>
      <c r="D257" s="272"/>
      <c r="E257" s="273">
        <v>38.85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176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76" t="s">
        <v>427</v>
      </c>
      <c r="D258" s="272"/>
      <c r="E258" s="273">
        <v>0.15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176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2">
        <v>76</v>
      </c>
      <c r="B259" s="243" t="s">
        <v>428</v>
      </c>
      <c r="C259" s="260" t="s">
        <v>429</v>
      </c>
      <c r="D259" s="244" t="s">
        <v>328</v>
      </c>
      <c r="E259" s="245">
        <v>258</v>
      </c>
      <c r="F259" s="246"/>
      <c r="G259" s="247">
        <f>ROUND(E259*F259,2)</f>
        <v>0</v>
      </c>
      <c r="H259" s="246"/>
      <c r="I259" s="247">
        <f>ROUND(E259*H259,2)</f>
        <v>0</v>
      </c>
      <c r="J259" s="246"/>
      <c r="K259" s="247">
        <f>ROUND(E259*J259,2)</f>
        <v>0</v>
      </c>
      <c r="L259" s="247">
        <v>21</v>
      </c>
      <c r="M259" s="247">
        <f>G259*(1+L259/100)</f>
        <v>0</v>
      </c>
      <c r="N259" s="245">
        <v>4.4769999999999997E-2</v>
      </c>
      <c r="O259" s="245">
        <f>ROUND(E259*N259,2)</f>
        <v>11.55</v>
      </c>
      <c r="P259" s="245">
        <v>0</v>
      </c>
      <c r="Q259" s="245">
        <f>ROUND(E259*P259,2)</f>
        <v>0</v>
      </c>
      <c r="R259" s="247" t="s">
        <v>282</v>
      </c>
      <c r="S259" s="247" t="s">
        <v>131</v>
      </c>
      <c r="T259" s="248" t="s">
        <v>131</v>
      </c>
      <c r="U259" s="230">
        <v>0</v>
      </c>
      <c r="V259" s="230">
        <f>ROUND(E259*U259,2)</f>
        <v>0</v>
      </c>
      <c r="W259" s="230"/>
      <c r="X259" s="230" t="s">
        <v>283</v>
      </c>
      <c r="Y259" s="230" t="s">
        <v>134</v>
      </c>
      <c r="Z259" s="210"/>
      <c r="AA259" s="210"/>
      <c r="AB259" s="210"/>
      <c r="AC259" s="210"/>
      <c r="AD259" s="210"/>
      <c r="AE259" s="210"/>
      <c r="AF259" s="210"/>
      <c r="AG259" s="210" t="s">
        <v>284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76" t="s">
        <v>198</v>
      </c>
      <c r="D260" s="272"/>
      <c r="E260" s="273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176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76" t="s">
        <v>430</v>
      </c>
      <c r="D261" s="272"/>
      <c r="E261" s="273">
        <v>258.3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176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76" t="s">
        <v>431</v>
      </c>
      <c r="D262" s="272"/>
      <c r="E262" s="273">
        <v>-0.3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176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52">
        <v>77</v>
      </c>
      <c r="B263" s="253" t="s">
        <v>432</v>
      </c>
      <c r="C263" s="263" t="s">
        <v>433</v>
      </c>
      <c r="D263" s="254" t="s">
        <v>328</v>
      </c>
      <c r="E263" s="255">
        <v>17</v>
      </c>
      <c r="F263" s="256"/>
      <c r="G263" s="257">
        <f>ROUND(E263*F263,2)</f>
        <v>0</v>
      </c>
      <c r="H263" s="256"/>
      <c r="I263" s="257">
        <f>ROUND(E263*H263,2)</f>
        <v>0</v>
      </c>
      <c r="J263" s="256"/>
      <c r="K263" s="257">
        <f>ROUND(E263*J263,2)</f>
        <v>0</v>
      </c>
      <c r="L263" s="257">
        <v>21</v>
      </c>
      <c r="M263" s="257">
        <f>G263*(1+L263/100)</f>
        <v>0</v>
      </c>
      <c r="N263" s="255">
        <v>2.5770000000000001E-2</v>
      </c>
      <c r="O263" s="255">
        <f>ROUND(E263*N263,2)</f>
        <v>0.44</v>
      </c>
      <c r="P263" s="255">
        <v>0</v>
      </c>
      <c r="Q263" s="255">
        <f>ROUND(E263*P263,2)</f>
        <v>0</v>
      </c>
      <c r="R263" s="257" t="s">
        <v>282</v>
      </c>
      <c r="S263" s="257" t="s">
        <v>131</v>
      </c>
      <c r="T263" s="258" t="s">
        <v>131</v>
      </c>
      <c r="U263" s="230">
        <v>0</v>
      </c>
      <c r="V263" s="230">
        <f>ROUND(E263*U263,2)</f>
        <v>0</v>
      </c>
      <c r="W263" s="230"/>
      <c r="X263" s="230" t="s">
        <v>283</v>
      </c>
      <c r="Y263" s="230" t="s">
        <v>134</v>
      </c>
      <c r="Z263" s="210"/>
      <c r="AA263" s="210"/>
      <c r="AB263" s="210"/>
      <c r="AC263" s="210"/>
      <c r="AD263" s="210"/>
      <c r="AE263" s="210"/>
      <c r="AF263" s="210"/>
      <c r="AG263" s="210" t="s">
        <v>284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0.399999999999999" outlineLevel="1" x14ac:dyDescent="0.25">
      <c r="A264" s="252">
        <v>78</v>
      </c>
      <c r="B264" s="253" t="s">
        <v>434</v>
      </c>
      <c r="C264" s="263" t="s">
        <v>435</v>
      </c>
      <c r="D264" s="254" t="s">
        <v>328</v>
      </c>
      <c r="E264" s="255">
        <v>16</v>
      </c>
      <c r="F264" s="256"/>
      <c r="G264" s="257">
        <f>ROUND(E264*F264,2)</f>
        <v>0</v>
      </c>
      <c r="H264" s="256"/>
      <c r="I264" s="257">
        <f>ROUND(E264*H264,2)</f>
        <v>0</v>
      </c>
      <c r="J264" s="256"/>
      <c r="K264" s="257">
        <f>ROUND(E264*J264,2)</f>
        <v>0</v>
      </c>
      <c r="L264" s="257">
        <v>21</v>
      </c>
      <c r="M264" s="257">
        <f>G264*(1+L264/100)</f>
        <v>0</v>
      </c>
      <c r="N264" s="255">
        <v>4.863E-2</v>
      </c>
      <c r="O264" s="255">
        <f>ROUND(E264*N264,2)</f>
        <v>0.78</v>
      </c>
      <c r="P264" s="255">
        <v>0</v>
      </c>
      <c r="Q264" s="255">
        <f>ROUND(E264*P264,2)</f>
        <v>0</v>
      </c>
      <c r="R264" s="257" t="s">
        <v>282</v>
      </c>
      <c r="S264" s="257" t="s">
        <v>131</v>
      </c>
      <c r="T264" s="258" t="s">
        <v>131</v>
      </c>
      <c r="U264" s="230">
        <v>0</v>
      </c>
      <c r="V264" s="230">
        <f>ROUND(E264*U264,2)</f>
        <v>0</v>
      </c>
      <c r="W264" s="230"/>
      <c r="X264" s="230" t="s">
        <v>283</v>
      </c>
      <c r="Y264" s="230" t="s">
        <v>134</v>
      </c>
      <c r="Z264" s="210"/>
      <c r="AA264" s="210"/>
      <c r="AB264" s="210"/>
      <c r="AC264" s="210"/>
      <c r="AD264" s="210"/>
      <c r="AE264" s="210"/>
      <c r="AF264" s="210"/>
      <c r="AG264" s="210" t="s">
        <v>284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.399999999999999" outlineLevel="1" x14ac:dyDescent="0.25">
      <c r="A265" s="242">
        <v>79</v>
      </c>
      <c r="B265" s="243" t="s">
        <v>436</v>
      </c>
      <c r="C265" s="260" t="s">
        <v>437</v>
      </c>
      <c r="D265" s="244" t="s">
        <v>328</v>
      </c>
      <c r="E265" s="245">
        <v>922</v>
      </c>
      <c r="F265" s="246"/>
      <c r="G265" s="247">
        <f>ROUND(E265*F265,2)</f>
        <v>0</v>
      </c>
      <c r="H265" s="246"/>
      <c r="I265" s="247">
        <f>ROUND(E265*H265,2)</f>
        <v>0</v>
      </c>
      <c r="J265" s="246"/>
      <c r="K265" s="247">
        <f>ROUND(E265*J265,2)</f>
        <v>0</v>
      </c>
      <c r="L265" s="247">
        <v>21</v>
      </c>
      <c r="M265" s="247">
        <f>G265*(1+L265/100)</f>
        <v>0</v>
      </c>
      <c r="N265" s="245">
        <v>8.0600000000000005E-2</v>
      </c>
      <c r="O265" s="245">
        <f>ROUND(E265*N265,2)</f>
        <v>74.31</v>
      </c>
      <c r="P265" s="245">
        <v>0</v>
      </c>
      <c r="Q265" s="245">
        <f>ROUND(E265*P265,2)</f>
        <v>0</v>
      </c>
      <c r="R265" s="247" t="s">
        <v>282</v>
      </c>
      <c r="S265" s="247" t="s">
        <v>131</v>
      </c>
      <c r="T265" s="248" t="s">
        <v>131</v>
      </c>
      <c r="U265" s="230">
        <v>0</v>
      </c>
      <c r="V265" s="230">
        <f>ROUND(E265*U265,2)</f>
        <v>0</v>
      </c>
      <c r="W265" s="230"/>
      <c r="X265" s="230" t="s">
        <v>283</v>
      </c>
      <c r="Y265" s="230" t="s">
        <v>134</v>
      </c>
      <c r="Z265" s="210"/>
      <c r="AA265" s="210"/>
      <c r="AB265" s="210"/>
      <c r="AC265" s="210"/>
      <c r="AD265" s="210"/>
      <c r="AE265" s="210"/>
      <c r="AF265" s="210"/>
      <c r="AG265" s="210" t="s">
        <v>284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27"/>
      <c r="B266" s="228"/>
      <c r="C266" s="276" t="s">
        <v>198</v>
      </c>
      <c r="D266" s="272"/>
      <c r="E266" s="273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176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76" t="s">
        <v>438</v>
      </c>
      <c r="D267" s="272"/>
      <c r="E267" s="273">
        <v>921.9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176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76" t="s">
        <v>439</v>
      </c>
      <c r="D268" s="272"/>
      <c r="E268" s="273">
        <v>0.1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176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0.6" outlineLevel="1" x14ac:dyDescent="0.25">
      <c r="A269" s="242">
        <v>80</v>
      </c>
      <c r="B269" s="243" t="s">
        <v>440</v>
      </c>
      <c r="C269" s="260" t="s">
        <v>441</v>
      </c>
      <c r="D269" s="244" t="s">
        <v>328</v>
      </c>
      <c r="E269" s="245">
        <v>18</v>
      </c>
      <c r="F269" s="246"/>
      <c r="G269" s="247">
        <f>ROUND(E269*F269,2)</f>
        <v>0</v>
      </c>
      <c r="H269" s="246"/>
      <c r="I269" s="247">
        <f>ROUND(E269*H269,2)</f>
        <v>0</v>
      </c>
      <c r="J269" s="246"/>
      <c r="K269" s="247">
        <f>ROUND(E269*J269,2)</f>
        <v>0</v>
      </c>
      <c r="L269" s="247">
        <v>21</v>
      </c>
      <c r="M269" s="247">
        <f>G269*(1+L269/100)</f>
        <v>0</v>
      </c>
      <c r="N269" s="245">
        <v>6.1100000000000002E-2</v>
      </c>
      <c r="O269" s="245">
        <f>ROUND(E269*N269,2)</f>
        <v>1.1000000000000001</v>
      </c>
      <c r="P269" s="245">
        <v>0</v>
      </c>
      <c r="Q269" s="245">
        <f>ROUND(E269*P269,2)</f>
        <v>0</v>
      </c>
      <c r="R269" s="247" t="s">
        <v>282</v>
      </c>
      <c r="S269" s="247" t="s">
        <v>131</v>
      </c>
      <c r="T269" s="248" t="s">
        <v>131</v>
      </c>
      <c r="U269" s="230">
        <v>0</v>
      </c>
      <c r="V269" s="230">
        <f>ROUND(E269*U269,2)</f>
        <v>0</v>
      </c>
      <c r="W269" s="230"/>
      <c r="X269" s="230" t="s">
        <v>283</v>
      </c>
      <c r="Y269" s="230" t="s">
        <v>134</v>
      </c>
      <c r="Z269" s="210"/>
      <c r="AA269" s="210"/>
      <c r="AB269" s="210"/>
      <c r="AC269" s="210"/>
      <c r="AD269" s="210"/>
      <c r="AE269" s="210"/>
      <c r="AF269" s="210"/>
      <c r="AG269" s="210" t="s">
        <v>284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76" t="s">
        <v>198</v>
      </c>
      <c r="D270" s="272"/>
      <c r="E270" s="273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176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76" t="s">
        <v>442</v>
      </c>
      <c r="D271" s="272"/>
      <c r="E271" s="273">
        <v>17.5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176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76" t="s">
        <v>443</v>
      </c>
      <c r="D272" s="272"/>
      <c r="E272" s="273">
        <v>0.5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176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2">
        <v>81</v>
      </c>
      <c r="B273" s="243" t="s">
        <v>444</v>
      </c>
      <c r="C273" s="260" t="s">
        <v>445</v>
      </c>
      <c r="D273" s="244" t="s">
        <v>328</v>
      </c>
      <c r="E273" s="245">
        <v>103</v>
      </c>
      <c r="F273" s="246"/>
      <c r="G273" s="247">
        <f>ROUND(E273*F273,2)</f>
        <v>0</v>
      </c>
      <c r="H273" s="246"/>
      <c r="I273" s="247">
        <f>ROUND(E273*H273,2)</f>
        <v>0</v>
      </c>
      <c r="J273" s="246"/>
      <c r="K273" s="247">
        <f>ROUND(E273*J273,2)</f>
        <v>0</v>
      </c>
      <c r="L273" s="247">
        <v>21</v>
      </c>
      <c r="M273" s="247">
        <f>G273*(1+L273/100)</f>
        <v>0</v>
      </c>
      <c r="N273" s="245">
        <v>5.0200000000000002E-2</v>
      </c>
      <c r="O273" s="245">
        <f>ROUND(E273*N273,2)</f>
        <v>5.17</v>
      </c>
      <c r="P273" s="245">
        <v>0</v>
      </c>
      <c r="Q273" s="245">
        <f>ROUND(E273*P273,2)</f>
        <v>0</v>
      </c>
      <c r="R273" s="247" t="s">
        <v>282</v>
      </c>
      <c r="S273" s="247" t="s">
        <v>131</v>
      </c>
      <c r="T273" s="248" t="s">
        <v>131</v>
      </c>
      <c r="U273" s="230">
        <v>0</v>
      </c>
      <c r="V273" s="230">
        <f>ROUND(E273*U273,2)</f>
        <v>0</v>
      </c>
      <c r="W273" s="230"/>
      <c r="X273" s="230" t="s">
        <v>283</v>
      </c>
      <c r="Y273" s="230" t="s">
        <v>134</v>
      </c>
      <c r="Z273" s="210"/>
      <c r="AA273" s="210"/>
      <c r="AB273" s="210"/>
      <c r="AC273" s="210"/>
      <c r="AD273" s="210"/>
      <c r="AE273" s="210"/>
      <c r="AF273" s="210"/>
      <c r="AG273" s="210" t="s">
        <v>284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5">
      <c r="A274" s="227"/>
      <c r="B274" s="228"/>
      <c r="C274" s="276" t="s">
        <v>446</v>
      </c>
      <c r="D274" s="272"/>
      <c r="E274" s="273">
        <v>102.9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176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76" t="s">
        <v>439</v>
      </c>
      <c r="D275" s="272"/>
      <c r="E275" s="273">
        <v>0.1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176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30.6" outlineLevel="1" x14ac:dyDescent="0.25">
      <c r="A276" s="242">
        <v>82</v>
      </c>
      <c r="B276" s="243" t="s">
        <v>447</v>
      </c>
      <c r="C276" s="260" t="s">
        <v>448</v>
      </c>
      <c r="D276" s="244" t="s">
        <v>328</v>
      </c>
      <c r="E276" s="245">
        <v>38</v>
      </c>
      <c r="F276" s="246"/>
      <c r="G276" s="247">
        <f>ROUND(E276*F276,2)</f>
        <v>0</v>
      </c>
      <c r="H276" s="246"/>
      <c r="I276" s="247">
        <f>ROUND(E276*H276,2)</f>
        <v>0</v>
      </c>
      <c r="J276" s="246"/>
      <c r="K276" s="247">
        <f>ROUND(E276*J276,2)</f>
        <v>0</v>
      </c>
      <c r="L276" s="247">
        <v>21</v>
      </c>
      <c r="M276" s="247">
        <f>G276*(1+L276/100)</f>
        <v>0</v>
      </c>
      <c r="N276" s="245">
        <v>6.7000000000000004E-2</v>
      </c>
      <c r="O276" s="245">
        <f>ROUND(E276*N276,2)</f>
        <v>2.5499999999999998</v>
      </c>
      <c r="P276" s="245">
        <v>0</v>
      </c>
      <c r="Q276" s="245">
        <f>ROUND(E276*P276,2)</f>
        <v>0</v>
      </c>
      <c r="R276" s="247" t="s">
        <v>282</v>
      </c>
      <c r="S276" s="247" t="s">
        <v>131</v>
      </c>
      <c r="T276" s="248" t="s">
        <v>131</v>
      </c>
      <c r="U276" s="230">
        <v>0</v>
      </c>
      <c r="V276" s="230">
        <f>ROUND(E276*U276,2)</f>
        <v>0</v>
      </c>
      <c r="W276" s="230"/>
      <c r="X276" s="230" t="s">
        <v>283</v>
      </c>
      <c r="Y276" s="230" t="s">
        <v>134</v>
      </c>
      <c r="Z276" s="210"/>
      <c r="AA276" s="210"/>
      <c r="AB276" s="210"/>
      <c r="AC276" s="210"/>
      <c r="AD276" s="210"/>
      <c r="AE276" s="210"/>
      <c r="AF276" s="210"/>
      <c r="AG276" s="210" t="s">
        <v>284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5">
      <c r="A277" s="227"/>
      <c r="B277" s="228"/>
      <c r="C277" s="276" t="s">
        <v>198</v>
      </c>
      <c r="D277" s="272"/>
      <c r="E277" s="273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176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76" t="s">
        <v>449</v>
      </c>
      <c r="D278" s="272"/>
      <c r="E278" s="273">
        <v>37.799999999999997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176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76" t="s">
        <v>450</v>
      </c>
      <c r="D279" s="272"/>
      <c r="E279" s="273">
        <v>0.2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176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5">
      <c r="A280" s="235" t="s">
        <v>126</v>
      </c>
      <c r="B280" s="236" t="s">
        <v>83</v>
      </c>
      <c r="C280" s="259" t="s">
        <v>84</v>
      </c>
      <c r="D280" s="237"/>
      <c r="E280" s="238"/>
      <c r="F280" s="239"/>
      <c r="G280" s="239">
        <f>SUMIF(AG281:AG284,"&lt;&gt;NOR",G281:G284)</f>
        <v>0</v>
      </c>
      <c r="H280" s="239"/>
      <c r="I280" s="239">
        <f>SUM(I281:I284)</f>
        <v>0</v>
      </c>
      <c r="J280" s="239"/>
      <c r="K280" s="239">
        <f>SUM(K281:K284)</f>
        <v>0</v>
      </c>
      <c r="L280" s="239"/>
      <c r="M280" s="239">
        <f>SUM(M281:M284)</f>
        <v>0</v>
      </c>
      <c r="N280" s="238"/>
      <c r="O280" s="238">
        <f>SUM(O281:O284)</f>
        <v>0</v>
      </c>
      <c r="P280" s="238"/>
      <c r="Q280" s="238">
        <f>SUM(Q281:Q284)</f>
        <v>2.29</v>
      </c>
      <c r="R280" s="239"/>
      <c r="S280" s="239"/>
      <c r="T280" s="240"/>
      <c r="U280" s="234"/>
      <c r="V280" s="234">
        <f>SUM(V281:V284)</f>
        <v>5.54</v>
      </c>
      <c r="W280" s="234"/>
      <c r="X280" s="234"/>
      <c r="Y280" s="234"/>
      <c r="AG280" t="s">
        <v>127</v>
      </c>
    </row>
    <row r="281" spans="1:60" outlineLevel="1" x14ac:dyDescent="0.25">
      <c r="A281" s="242">
        <v>83</v>
      </c>
      <c r="B281" s="243" t="s">
        <v>451</v>
      </c>
      <c r="C281" s="260" t="s">
        <v>452</v>
      </c>
      <c r="D281" s="244" t="s">
        <v>194</v>
      </c>
      <c r="E281" s="245">
        <v>1</v>
      </c>
      <c r="F281" s="246"/>
      <c r="G281" s="247">
        <f>ROUND(E281*F281,2)</f>
        <v>0</v>
      </c>
      <c r="H281" s="246"/>
      <c r="I281" s="247">
        <f>ROUND(E281*H281,2)</f>
        <v>0</v>
      </c>
      <c r="J281" s="246"/>
      <c r="K281" s="247">
        <f>ROUND(E281*J281,2)</f>
        <v>0</v>
      </c>
      <c r="L281" s="247">
        <v>21</v>
      </c>
      <c r="M281" s="247">
        <f>G281*(1+L281/100)</f>
        <v>0</v>
      </c>
      <c r="N281" s="245">
        <v>1.47E-3</v>
      </c>
      <c r="O281" s="245">
        <f>ROUND(E281*N281,2)</f>
        <v>0</v>
      </c>
      <c r="P281" s="245">
        <v>2.2000000000000002</v>
      </c>
      <c r="Q281" s="245">
        <f>ROUND(E281*P281,2)</f>
        <v>2.2000000000000002</v>
      </c>
      <c r="R281" s="247"/>
      <c r="S281" s="247" t="s">
        <v>131</v>
      </c>
      <c r="T281" s="248" t="s">
        <v>131</v>
      </c>
      <c r="U281" s="230">
        <v>4.9960000000000004</v>
      </c>
      <c r="V281" s="230">
        <f>ROUND(E281*U281,2)</f>
        <v>5</v>
      </c>
      <c r="W281" s="230"/>
      <c r="X281" s="230" t="s">
        <v>173</v>
      </c>
      <c r="Y281" s="230" t="s">
        <v>134</v>
      </c>
      <c r="Z281" s="210"/>
      <c r="AA281" s="210"/>
      <c r="AB281" s="210"/>
      <c r="AC281" s="210"/>
      <c r="AD281" s="210"/>
      <c r="AE281" s="210"/>
      <c r="AF281" s="210"/>
      <c r="AG281" s="210" t="s">
        <v>174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27"/>
      <c r="B282" s="228"/>
      <c r="C282" s="276" t="s">
        <v>453</v>
      </c>
      <c r="D282" s="272"/>
      <c r="E282" s="273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176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76" t="s">
        <v>454</v>
      </c>
      <c r="D283" s="272"/>
      <c r="E283" s="273">
        <v>1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176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52">
        <v>84</v>
      </c>
      <c r="B284" s="253" t="s">
        <v>455</v>
      </c>
      <c r="C284" s="263" t="s">
        <v>456</v>
      </c>
      <c r="D284" s="254" t="s">
        <v>328</v>
      </c>
      <c r="E284" s="255">
        <v>3</v>
      </c>
      <c r="F284" s="256"/>
      <c r="G284" s="257">
        <f>ROUND(E284*F284,2)</f>
        <v>0</v>
      </c>
      <c r="H284" s="256"/>
      <c r="I284" s="257">
        <f>ROUND(E284*H284,2)</f>
        <v>0</v>
      </c>
      <c r="J284" s="256"/>
      <c r="K284" s="257">
        <f>ROUND(E284*J284,2)</f>
        <v>0</v>
      </c>
      <c r="L284" s="257">
        <v>21</v>
      </c>
      <c r="M284" s="257">
        <f>G284*(1+L284/100)</f>
        <v>0</v>
      </c>
      <c r="N284" s="255">
        <v>0</v>
      </c>
      <c r="O284" s="255">
        <f>ROUND(E284*N284,2)</f>
        <v>0</v>
      </c>
      <c r="P284" s="255">
        <v>0.03</v>
      </c>
      <c r="Q284" s="255">
        <f>ROUND(E284*P284,2)</f>
        <v>0.09</v>
      </c>
      <c r="R284" s="257"/>
      <c r="S284" s="257" t="s">
        <v>131</v>
      </c>
      <c r="T284" s="258" t="s">
        <v>131</v>
      </c>
      <c r="U284" s="230">
        <v>0.18</v>
      </c>
      <c r="V284" s="230">
        <f>ROUND(E284*U284,2)</f>
        <v>0.54</v>
      </c>
      <c r="W284" s="230"/>
      <c r="X284" s="230" t="s">
        <v>173</v>
      </c>
      <c r="Y284" s="230" t="s">
        <v>134</v>
      </c>
      <c r="Z284" s="210"/>
      <c r="AA284" s="210"/>
      <c r="AB284" s="210"/>
      <c r="AC284" s="210"/>
      <c r="AD284" s="210"/>
      <c r="AE284" s="210"/>
      <c r="AF284" s="210"/>
      <c r="AG284" s="210" t="s">
        <v>174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x14ac:dyDescent="0.25">
      <c r="A285" s="235" t="s">
        <v>126</v>
      </c>
      <c r="B285" s="236" t="s">
        <v>85</v>
      </c>
      <c r="C285" s="259" t="s">
        <v>86</v>
      </c>
      <c r="D285" s="237"/>
      <c r="E285" s="238"/>
      <c r="F285" s="239"/>
      <c r="G285" s="239">
        <f>SUMIF(AG286:AG286,"&lt;&gt;NOR",G286:G286)</f>
        <v>0</v>
      </c>
      <c r="H285" s="239"/>
      <c r="I285" s="239">
        <f>SUM(I286:I286)</f>
        <v>0</v>
      </c>
      <c r="J285" s="239"/>
      <c r="K285" s="239">
        <f>SUM(K286:K286)</f>
        <v>0</v>
      </c>
      <c r="L285" s="239"/>
      <c r="M285" s="239">
        <f>SUM(M286:M286)</f>
        <v>0</v>
      </c>
      <c r="N285" s="238"/>
      <c r="O285" s="238">
        <f>SUM(O286:O286)</f>
        <v>0</v>
      </c>
      <c r="P285" s="238"/>
      <c r="Q285" s="238">
        <f>SUM(Q286:Q286)</f>
        <v>0</v>
      </c>
      <c r="R285" s="239"/>
      <c r="S285" s="239"/>
      <c r="T285" s="240"/>
      <c r="U285" s="234"/>
      <c r="V285" s="234">
        <f>SUM(V286:V286)</f>
        <v>57.9</v>
      </c>
      <c r="W285" s="234"/>
      <c r="X285" s="234"/>
      <c r="Y285" s="234"/>
      <c r="AG285" t="s">
        <v>127</v>
      </c>
    </row>
    <row r="286" spans="1:60" outlineLevel="1" x14ac:dyDescent="0.25">
      <c r="A286" s="252">
        <v>85</v>
      </c>
      <c r="B286" s="253" t="s">
        <v>457</v>
      </c>
      <c r="C286" s="263" t="s">
        <v>458</v>
      </c>
      <c r="D286" s="254" t="s">
        <v>335</v>
      </c>
      <c r="E286" s="255">
        <v>3618.59809</v>
      </c>
      <c r="F286" s="256"/>
      <c r="G286" s="257">
        <f>ROUND(E286*F286,2)</f>
        <v>0</v>
      </c>
      <c r="H286" s="256"/>
      <c r="I286" s="257">
        <f>ROUND(E286*H286,2)</f>
        <v>0</v>
      </c>
      <c r="J286" s="256"/>
      <c r="K286" s="257">
        <f>ROUND(E286*J286,2)</f>
        <v>0</v>
      </c>
      <c r="L286" s="257">
        <v>21</v>
      </c>
      <c r="M286" s="257">
        <f>G286*(1+L286/100)</f>
        <v>0</v>
      </c>
      <c r="N286" s="255">
        <v>0</v>
      </c>
      <c r="O286" s="255">
        <f>ROUND(E286*N286,2)</f>
        <v>0</v>
      </c>
      <c r="P286" s="255">
        <v>0</v>
      </c>
      <c r="Q286" s="255">
        <f>ROUND(E286*P286,2)</f>
        <v>0</v>
      </c>
      <c r="R286" s="257"/>
      <c r="S286" s="257" t="s">
        <v>131</v>
      </c>
      <c r="T286" s="258" t="s">
        <v>131</v>
      </c>
      <c r="U286" s="230">
        <v>1.6E-2</v>
      </c>
      <c r="V286" s="230">
        <f>ROUND(E286*U286,2)</f>
        <v>57.9</v>
      </c>
      <c r="W286" s="230"/>
      <c r="X286" s="230" t="s">
        <v>459</v>
      </c>
      <c r="Y286" s="230" t="s">
        <v>134</v>
      </c>
      <c r="Z286" s="210"/>
      <c r="AA286" s="210"/>
      <c r="AB286" s="210"/>
      <c r="AC286" s="210"/>
      <c r="AD286" s="210"/>
      <c r="AE286" s="210"/>
      <c r="AF286" s="210"/>
      <c r="AG286" s="210" t="s">
        <v>460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5">
      <c r="A287" s="235" t="s">
        <v>126</v>
      </c>
      <c r="B287" s="236" t="s">
        <v>95</v>
      </c>
      <c r="C287" s="259" t="s">
        <v>96</v>
      </c>
      <c r="D287" s="237"/>
      <c r="E287" s="238"/>
      <c r="F287" s="239"/>
      <c r="G287" s="239">
        <f>SUMIF(AG288:AG291,"&lt;&gt;NOR",G288:G291)</f>
        <v>0</v>
      </c>
      <c r="H287" s="239"/>
      <c r="I287" s="239">
        <f>SUM(I288:I291)</f>
        <v>0</v>
      </c>
      <c r="J287" s="239"/>
      <c r="K287" s="239">
        <f>SUM(K288:K291)</f>
        <v>0</v>
      </c>
      <c r="L287" s="239"/>
      <c r="M287" s="239">
        <f>SUM(M288:M291)</f>
        <v>0</v>
      </c>
      <c r="N287" s="238"/>
      <c r="O287" s="238">
        <f>SUM(O288:O291)</f>
        <v>0</v>
      </c>
      <c r="P287" s="238"/>
      <c r="Q287" s="238">
        <f>SUM(Q288:Q291)</f>
        <v>0</v>
      </c>
      <c r="R287" s="239"/>
      <c r="S287" s="239"/>
      <c r="T287" s="240"/>
      <c r="U287" s="234"/>
      <c r="V287" s="234">
        <f>SUM(V288:V291)</f>
        <v>46.309999999999995</v>
      </c>
      <c r="W287" s="234"/>
      <c r="X287" s="234"/>
      <c r="Y287" s="234"/>
      <c r="AG287" t="s">
        <v>127</v>
      </c>
    </row>
    <row r="288" spans="1:60" outlineLevel="1" x14ac:dyDescent="0.25">
      <c r="A288" s="252">
        <v>86</v>
      </c>
      <c r="B288" s="253" t="s">
        <v>461</v>
      </c>
      <c r="C288" s="263" t="s">
        <v>462</v>
      </c>
      <c r="D288" s="254" t="s">
        <v>335</v>
      </c>
      <c r="E288" s="255">
        <v>261.63157999999999</v>
      </c>
      <c r="F288" s="256"/>
      <c r="G288" s="257">
        <f>ROUND(E288*F288,2)</f>
        <v>0</v>
      </c>
      <c r="H288" s="256"/>
      <c r="I288" s="257">
        <f>ROUND(E288*H288,2)</f>
        <v>0</v>
      </c>
      <c r="J288" s="256"/>
      <c r="K288" s="257">
        <f>ROUND(E288*J288,2)</f>
        <v>0</v>
      </c>
      <c r="L288" s="257">
        <v>21</v>
      </c>
      <c r="M288" s="257">
        <f>G288*(1+L288/100)</f>
        <v>0</v>
      </c>
      <c r="N288" s="255">
        <v>0</v>
      </c>
      <c r="O288" s="255">
        <f>ROUND(E288*N288,2)</f>
        <v>0</v>
      </c>
      <c r="P288" s="255">
        <v>0</v>
      </c>
      <c r="Q288" s="255">
        <f>ROUND(E288*P288,2)</f>
        <v>0</v>
      </c>
      <c r="R288" s="257"/>
      <c r="S288" s="257" t="s">
        <v>131</v>
      </c>
      <c r="T288" s="258" t="s">
        <v>131</v>
      </c>
      <c r="U288" s="230">
        <v>0.155</v>
      </c>
      <c r="V288" s="230">
        <f>ROUND(E288*U288,2)</f>
        <v>40.549999999999997</v>
      </c>
      <c r="W288" s="230"/>
      <c r="X288" s="230" t="s">
        <v>463</v>
      </c>
      <c r="Y288" s="230" t="s">
        <v>134</v>
      </c>
      <c r="Z288" s="210"/>
      <c r="AA288" s="210"/>
      <c r="AB288" s="210"/>
      <c r="AC288" s="210"/>
      <c r="AD288" s="210"/>
      <c r="AE288" s="210"/>
      <c r="AF288" s="210"/>
      <c r="AG288" s="210" t="s">
        <v>464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52">
        <v>87</v>
      </c>
      <c r="B289" s="253" t="s">
        <v>465</v>
      </c>
      <c r="C289" s="263" t="s">
        <v>466</v>
      </c>
      <c r="D289" s="254" t="s">
        <v>335</v>
      </c>
      <c r="E289" s="255">
        <v>523.26315999999997</v>
      </c>
      <c r="F289" s="256"/>
      <c r="G289" s="257">
        <f>ROUND(E289*F289,2)</f>
        <v>0</v>
      </c>
      <c r="H289" s="256"/>
      <c r="I289" s="257">
        <f>ROUND(E289*H289,2)</f>
        <v>0</v>
      </c>
      <c r="J289" s="256"/>
      <c r="K289" s="257">
        <f>ROUND(E289*J289,2)</f>
        <v>0</v>
      </c>
      <c r="L289" s="257">
        <v>21</v>
      </c>
      <c r="M289" s="257">
        <f>G289*(1+L289/100)</f>
        <v>0</v>
      </c>
      <c r="N289" s="255">
        <v>0</v>
      </c>
      <c r="O289" s="255">
        <f>ROUND(E289*N289,2)</f>
        <v>0</v>
      </c>
      <c r="P289" s="255">
        <v>0</v>
      </c>
      <c r="Q289" s="255">
        <f>ROUND(E289*P289,2)</f>
        <v>0</v>
      </c>
      <c r="R289" s="257"/>
      <c r="S289" s="257" t="s">
        <v>131</v>
      </c>
      <c r="T289" s="258" t="s">
        <v>131</v>
      </c>
      <c r="U289" s="230">
        <v>8.0000000000000002E-3</v>
      </c>
      <c r="V289" s="230">
        <f>ROUND(E289*U289,2)</f>
        <v>4.1900000000000004</v>
      </c>
      <c r="W289" s="230"/>
      <c r="X289" s="230" t="s">
        <v>463</v>
      </c>
      <c r="Y289" s="230" t="s">
        <v>134</v>
      </c>
      <c r="Z289" s="210"/>
      <c r="AA289" s="210"/>
      <c r="AB289" s="210"/>
      <c r="AC289" s="210"/>
      <c r="AD289" s="210"/>
      <c r="AE289" s="210"/>
      <c r="AF289" s="210"/>
      <c r="AG289" s="210" t="s">
        <v>464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2">
        <v>88</v>
      </c>
      <c r="B290" s="243" t="s">
        <v>467</v>
      </c>
      <c r="C290" s="260" t="s">
        <v>468</v>
      </c>
      <c r="D290" s="244" t="s">
        <v>335</v>
      </c>
      <c r="E290" s="245">
        <v>261.63157999999999</v>
      </c>
      <c r="F290" s="246"/>
      <c r="G290" s="247">
        <f>ROUND(E290*F290,2)</f>
        <v>0</v>
      </c>
      <c r="H290" s="246"/>
      <c r="I290" s="247">
        <f>ROUND(E290*H290,2)</f>
        <v>0</v>
      </c>
      <c r="J290" s="246"/>
      <c r="K290" s="247">
        <f>ROUND(E290*J290,2)</f>
        <v>0</v>
      </c>
      <c r="L290" s="247">
        <v>21</v>
      </c>
      <c r="M290" s="247">
        <f>G290*(1+L290/100)</f>
        <v>0</v>
      </c>
      <c r="N290" s="245">
        <v>0</v>
      </c>
      <c r="O290" s="245">
        <f>ROUND(E290*N290,2)</f>
        <v>0</v>
      </c>
      <c r="P290" s="245">
        <v>0</v>
      </c>
      <c r="Q290" s="245">
        <f>ROUND(E290*P290,2)</f>
        <v>0</v>
      </c>
      <c r="R290" s="247"/>
      <c r="S290" s="247" t="s">
        <v>131</v>
      </c>
      <c r="T290" s="248" t="s">
        <v>131</v>
      </c>
      <c r="U290" s="230">
        <v>6.0000000000000001E-3</v>
      </c>
      <c r="V290" s="230">
        <f>ROUND(E290*U290,2)</f>
        <v>1.57</v>
      </c>
      <c r="W290" s="230"/>
      <c r="X290" s="230" t="s">
        <v>463</v>
      </c>
      <c r="Y290" s="230" t="s">
        <v>134</v>
      </c>
      <c r="Z290" s="210"/>
      <c r="AA290" s="210"/>
      <c r="AB290" s="210"/>
      <c r="AC290" s="210"/>
      <c r="AD290" s="210"/>
      <c r="AE290" s="210"/>
      <c r="AF290" s="210"/>
      <c r="AG290" s="210" t="s">
        <v>464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1" t="s">
        <v>469</v>
      </c>
      <c r="D291" s="249"/>
      <c r="E291" s="249"/>
      <c r="F291" s="249"/>
      <c r="G291" s="249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137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x14ac:dyDescent="0.25">
      <c r="A292" s="3"/>
      <c r="B292" s="4"/>
      <c r="C292" s="265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v>15</v>
      </c>
      <c r="AF292">
        <v>21</v>
      </c>
      <c r="AG292" t="s">
        <v>112</v>
      </c>
    </row>
    <row r="293" spans="1:60" x14ac:dyDescent="0.25">
      <c r="A293" s="213"/>
      <c r="B293" s="214" t="s">
        <v>31</v>
      </c>
      <c r="C293" s="266"/>
      <c r="D293" s="215"/>
      <c r="E293" s="216"/>
      <c r="F293" s="216"/>
      <c r="G293" s="241">
        <f>G8+G95+G122+G193+G202+G210+G280+G285+G287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f>SUMIF(L7:L291,AE292,G7:G291)</f>
        <v>0</v>
      </c>
      <c r="AF293">
        <f>SUMIF(L7:L291,AF292,G7:G291)</f>
        <v>0</v>
      </c>
      <c r="AG293" t="s">
        <v>164</v>
      </c>
    </row>
    <row r="294" spans="1:60" x14ac:dyDescent="0.25">
      <c r="A294" s="3"/>
      <c r="B294" s="4"/>
      <c r="C294" s="265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60" x14ac:dyDescent="0.25">
      <c r="A295" s="3"/>
      <c r="B295" s="4"/>
      <c r="C295" s="265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60" x14ac:dyDescent="0.25">
      <c r="A296" s="217" t="s">
        <v>165</v>
      </c>
      <c r="B296" s="217"/>
      <c r="C296" s="267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5">
      <c r="A297" s="218"/>
      <c r="B297" s="219"/>
      <c r="C297" s="268"/>
      <c r="D297" s="219"/>
      <c r="E297" s="219"/>
      <c r="F297" s="219"/>
      <c r="G297" s="22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G297" t="s">
        <v>166</v>
      </c>
    </row>
    <row r="298" spans="1:60" x14ac:dyDescent="0.25">
      <c r="A298" s="221"/>
      <c r="B298" s="222"/>
      <c r="C298" s="269"/>
      <c r="D298" s="222"/>
      <c r="E298" s="222"/>
      <c r="F298" s="222"/>
      <c r="G298" s="22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60" x14ac:dyDescent="0.25">
      <c r="A299" s="221"/>
      <c r="B299" s="222"/>
      <c r="C299" s="269"/>
      <c r="D299" s="222"/>
      <c r="E299" s="222"/>
      <c r="F299" s="222"/>
      <c r="G299" s="22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5">
      <c r="A300" s="221"/>
      <c r="B300" s="222"/>
      <c r="C300" s="269"/>
      <c r="D300" s="222"/>
      <c r="E300" s="222"/>
      <c r="F300" s="222"/>
      <c r="G300" s="22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5">
      <c r="A301" s="224"/>
      <c r="B301" s="225"/>
      <c r="C301" s="270"/>
      <c r="D301" s="225"/>
      <c r="E301" s="225"/>
      <c r="F301" s="225"/>
      <c r="G301" s="22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 x14ac:dyDescent="0.25">
      <c r="A302" s="3"/>
      <c r="B302" s="4"/>
      <c r="C302" s="265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5">
      <c r="C303" s="271"/>
      <c r="D303" s="10"/>
      <c r="AG303" t="s">
        <v>169</v>
      </c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6">
    <mergeCell ref="C216:G216"/>
    <mergeCell ref="C248:G248"/>
    <mergeCell ref="C249:G249"/>
    <mergeCell ref="C291:G291"/>
    <mergeCell ref="C174:G174"/>
    <mergeCell ref="C185:G185"/>
    <mergeCell ref="C212:G212"/>
    <mergeCell ref="C213:G213"/>
    <mergeCell ref="C214:G214"/>
    <mergeCell ref="C215:G215"/>
    <mergeCell ref="C101:G101"/>
    <mergeCell ref="C168:G168"/>
    <mergeCell ref="C170:G170"/>
    <mergeCell ref="C171:G171"/>
    <mergeCell ref="C172:G172"/>
    <mergeCell ref="C173:G173"/>
    <mergeCell ref="A1:G1"/>
    <mergeCell ref="C2:G2"/>
    <mergeCell ref="C3:G3"/>
    <mergeCell ref="C4:G4"/>
    <mergeCell ref="A296:C296"/>
    <mergeCell ref="A297:G301"/>
    <mergeCell ref="C78:G78"/>
    <mergeCell ref="C91:G91"/>
    <mergeCell ref="C93:G93"/>
    <mergeCell ref="C94:G9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F72E-11E0-4049-B86C-94DA698995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62</v>
      </c>
      <c r="C8" s="259" t="s">
        <v>63</v>
      </c>
      <c r="D8" s="237"/>
      <c r="E8" s="238"/>
      <c r="F8" s="239"/>
      <c r="G8" s="239">
        <f>SUMIF(AG9:AG130,"&lt;&gt;NOR",G9:G130)</f>
        <v>0</v>
      </c>
      <c r="H8" s="239"/>
      <c r="I8" s="239">
        <f>SUM(I9:I130)</f>
        <v>0</v>
      </c>
      <c r="J8" s="239"/>
      <c r="K8" s="239">
        <f>SUM(K9:K130)</f>
        <v>0</v>
      </c>
      <c r="L8" s="239"/>
      <c r="M8" s="239">
        <f>SUM(M9:M130)</f>
        <v>0</v>
      </c>
      <c r="N8" s="238"/>
      <c r="O8" s="238">
        <f>SUM(O9:O130)</f>
        <v>253.16</v>
      </c>
      <c r="P8" s="238"/>
      <c r="Q8" s="238">
        <f>SUM(Q9:Q130)</f>
        <v>0</v>
      </c>
      <c r="R8" s="239"/>
      <c r="S8" s="239"/>
      <c r="T8" s="240"/>
      <c r="U8" s="234"/>
      <c r="V8" s="234">
        <f>SUM(V9:V130)</f>
        <v>4067.1800000000003</v>
      </c>
      <c r="W8" s="234"/>
      <c r="X8" s="234"/>
      <c r="Y8" s="234"/>
      <c r="AG8" t="s">
        <v>127</v>
      </c>
    </row>
    <row r="9" spans="1:60" outlineLevel="1" x14ac:dyDescent="0.25">
      <c r="A9" s="242">
        <v>1</v>
      </c>
      <c r="B9" s="243" t="s">
        <v>170</v>
      </c>
      <c r="C9" s="260" t="s">
        <v>171</v>
      </c>
      <c r="D9" s="244" t="s">
        <v>172</v>
      </c>
      <c r="E9" s="245">
        <v>200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131</v>
      </c>
      <c r="T9" s="248" t="s">
        <v>131</v>
      </c>
      <c r="U9" s="230">
        <v>0.20899999999999999</v>
      </c>
      <c r="V9" s="230">
        <f>ROUND(E9*U9,2)</f>
        <v>41.8</v>
      </c>
      <c r="W9" s="230"/>
      <c r="X9" s="230" t="s">
        <v>173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76" t="s">
        <v>479</v>
      </c>
      <c r="D10" s="272"/>
      <c r="E10" s="273">
        <v>200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176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2">
        <v>2</v>
      </c>
      <c r="B11" s="243" t="s">
        <v>480</v>
      </c>
      <c r="C11" s="260" t="s">
        <v>481</v>
      </c>
      <c r="D11" s="244" t="s">
        <v>482</v>
      </c>
      <c r="E11" s="245">
        <v>240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131</v>
      </c>
      <c r="T11" s="248" t="s">
        <v>131</v>
      </c>
      <c r="U11" s="230">
        <v>0.20300000000000001</v>
      </c>
      <c r="V11" s="230">
        <f>ROUND(E11*U11,2)</f>
        <v>48.72</v>
      </c>
      <c r="W11" s="230"/>
      <c r="X11" s="230" t="s">
        <v>173</v>
      </c>
      <c r="Y11" s="230" t="s">
        <v>134</v>
      </c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76" t="s">
        <v>483</v>
      </c>
      <c r="D12" s="272"/>
      <c r="E12" s="273">
        <v>240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176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2">
        <v>3</v>
      </c>
      <c r="B13" s="243" t="s">
        <v>484</v>
      </c>
      <c r="C13" s="260" t="s">
        <v>485</v>
      </c>
      <c r="D13" s="244" t="s">
        <v>486</v>
      </c>
      <c r="E13" s="245">
        <v>240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131</v>
      </c>
      <c r="T13" s="248" t="s">
        <v>131</v>
      </c>
      <c r="U13" s="230">
        <v>0</v>
      </c>
      <c r="V13" s="230">
        <f>ROUND(E13*U13,2)</f>
        <v>0</v>
      </c>
      <c r="W13" s="230"/>
      <c r="X13" s="230" t="s">
        <v>173</v>
      </c>
      <c r="Y13" s="230" t="s">
        <v>134</v>
      </c>
      <c r="Z13" s="210"/>
      <c r="AA13" s="210"/>
      <c r="AB13" s="210"/>
      <c r="AC13" s="210"/>
      <c r="AD13" s="210"/>
      <c r="AE13" s="210"/>
      <c r="AF13" s="210"/>
      <c r="AG13" s="210" t="s">
        <v>174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76" t="s">
        <v>483</v>
      </c>
      <c r="D14" s="272"/>
      <c r="E14" s="273">
        <v>240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176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2">
        <v>4</v>
      </c>
      <c r="B15" s="243" t="s">
        <v>192</v>
      </c>
      <c r="C15" s="260" t="s">
        <v>193</v>
      </c>
      <c r="D15" s="244" t="s">
        <v>194</v>
      </c>
      <c r="E15" s="245">
        <v>20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131</v>
      </c>
      <c r="T15" s="248" t="s">
        <v>131</v>
      </c>
      <c r="U15" s="230">
        <v>9.5200000000000007E-2</v>
      </c>
      <c r="V15" s="230">
        <f>ROUND(E15*U15,2)</f>
        <v>1.9</v>
      </c>
      <c r="W15" s="230"/>
      <c r="X15" s="230" t="s">
        <v>173</v>
      </c>
      <c r="Y15" s="230" t="s">
        <v>134</v>
      </c>
      <c r="Z15" s="210"/>
      <c r="AA15" s="210"/>
      <c r="AB15" s="210"/>
      <c r="AC15" s="210"/>
      <c r="AD15" s="210"/>
      <c r="AE15" s="210"/>
      <c r="AF15" s="210"/>
      <c r="AG15" s="210" t="s">
        <v>174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76" t="s">
        <v>487</v>
      </c>
      <c r="D16" s="272"/>
      <c r="E16" s="273">
        <v>20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176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2">
        <v>5</v>
      </c>
      <c r="B17" s="243" t="s">
        <v>488</v>
      </c>
      <c r="C17" s="260" t="s">
        <v>489</v>
      </c>
      <c r="D17" s="244" t="s">
        <v>194</v>
      </c>
      <c r="E17" s="245">
        <v>442.62400000000002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131</v>
      </c>
      <c r="T17" s="248" t="s">
        <v>131</v>
      </c>
      <c r="U17" s="230">
        <v>0.26666000000000001</v>
      </c>
      <c r="V17" s="230">
        <f>ROUND(E17*U17,2)</f>
        <v>118.03</v>
      </c>
      <c r="W17" s="230"/>
      <c r="X17" s="230" t="s">
        <v>173</v>
      </c>
      <c r="Y17" s="230" t="s">
        <v>134</v>
      </c>
      <c r="Z17" s="210"/>
      <c r="AA17" s="210"/>
      <c r="AB17" s="210"/>
      <c r="AC17" s="210"/>
      <c r="AD17" s="210"/>
      <c r="AE17" s="210"/>
      <c r="AF17" s="210"/>
      <c r="AG17" s="210" t="s">
        <v>174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76" t="s">
        <v>490</v>
      </c>
      <c r="D18" s="272"/>
      <c r="E18" s="273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176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76" t="s">
        <v>491</v>
      </c>
      <c r="D19" s="272"/>
      <c r="E19" s="273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176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76" t="s">
        <v>492</v>
      </c>
      <c r="D20" s="272"/>
      <c r="E20" s="273">
        <v>442.62400000000002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176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2">
        <v>6</v>
      </c>
      <c r="B21" s="243" t="s">
        <v>493</v>
      </c>
      <c r="C21" s="260" t="s">
        <v>494</v>
      </c>
      <c r="D21" s="244" t="s">
        <v>194</v>
      </c>
      <c r="E21" s="245">
        <v>221.31200000000001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131</v>
      </c>
      <c r="T21" s="248" t="s">
        <v>131</v>
      </c>
      <c r="U21" s="230">
        <v>4.3099999999999999E-2</v>
      </c>
      <c r="V21" s="230">
        <f>ROUND(E21*U21,2)</f>
        <v>9.5399999999999991</v>
      </c>
      <c r="W21" s="230"/>
      <c r="X21" s="230" t="s">
        <v>173</v>
      </c>
      <c r="Y21" s="230" t="s">
        <v>134</v>
      </c>
      <c r="Z21" s="210"/>
      <c r="AA21" s="210"/>
      <c r="AB21" s="210"/>
      <c r="AC21" s="210"/>
      <c r="AD21" s="210"/>
      <c r="AE21" s="210"/>
      <c r="AF21" s="210"/>
      <c r="AG21" s="210" t="s">
        <v>174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76" t="s">
        <v>219</v>
      </c>
      <c r="D22" s="272"/>
      <c r="E22" s="273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176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76" t="s">
        <v>491</v>
      </c>
      <c r="D23" s="272"/>
      <c r="E23" s="273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176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76" t="s">
        <v>495</v>
      </c>
      <c r="D24" s="272"/>
      <c r="E24" s="273">
        <v>221.31200000000001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176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2">
        <v>7</v>
      </c>
      <c r="B25" s="243" t="s">
        <v>496</v>
      </c>
      <c r="C25" s="260" t="s">
        <v>497</v>
      </c>
      <c r="D25" s="244" t="s">
        <v>194</v>
      </c>
      <c r="E25" s="245">
        <v>189.696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131</v>
      </c>
      <c r="T25" s="248" t="s">
        <v>131</v>
      </c>
      <c r="U25" s="230">
        <v>0.19</v>
      </c>
      <c r="V25" s="230">
        <f>ROUND(E25*U25,2)</f>
        <v>36.04</v>
      </c>
      <c r="W25" s="230"/>
      <c r="X25" s="230" t="s">
        <v>173</v>
      </c>
      <c r="Y25" s="230" t="s">
        <v>134</v>
      </c>
      <c r="Z25" s="210"/>
      <c r="AA25" s="210"/>
      <c r="AB25" s="210"/>
      <c r="AC25" s="210"/>
      <c r="AD25" s="210"/>
      <c r="AE25" s="210"/>
      <c r="AF25" s="210"/>
      <c r="AG25" s="210" t="s">
        <v>174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76" t="s">
        <v>498</v>
      </c>
      <c r="D26" s="272"/>
      <c r="E26" s="273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176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76" t="s">
        <v>491</v>
      </c>
      <c r="D27" s="272"/>
      <c r="E27" s="273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176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76" t="s">
        <v>499</v>
      </c>
      <c r="D28" s="272"/>
      <c r="E28" s="273">
        <v>189.696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176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2">
        <v>8</v>
      </c>
      <c r="B29" s="243" t="s">
        <v>500</v>
      </c>
      <c r="C29" s="260" t="s">
        <v>501</v>
      </c>
      <c r="D29" s="244" t="s">
        <v>194</v>
      </c>
      <c r="E29" s="245">
        <v>94.847999999999999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131</v>
      </c>
      <c r="T29" s="248" t="s">
        <v>131</v>
      </c>
      <c r="U29" s="230">
        <v>0.1024</v>
      </c>
      <c r="V29" s="230">
        <f>ROUND(E29*U29,2)</f>
        <v>9.7100000000000009</v>
      </c>
      <c r="W29" s="230"/>
      <c r="X29" s="230" t="s">
        <v>173</v>
      </c>
      <c r="Y29" s="230" t="s">
        <v>134</v>
      </c>
      <c r="Z29" s="210"/>
      <c r="AA29" s="210"/>
      <c r="AB29" s="210"/>
      <c r="AC29" s="210"/>
      <c r="AD29" s="210"/>
      <c r="AE29" s="210"/>
      <c r="AF29" s="210"/>
      <c r="AG29" s="210" t="s">
        <v>174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76" t="s">
        <v>219</v>
      </c>
      <c r="D30" s="272"/>
      <c r="E30" s="273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176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76" t="s">
        <v>491</v>
      </c>
      <c r="D31" s="272"/>
      <c r="E31" s="273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176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76" t="s">
        <v>502</v>
      </c>
      <c r="D32" s="272"/>
      <c r="E32" s="273">
        <v>94.847999999999999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176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2">
        <v>9</v>
      </c>
      <c r="B33" s="243" t="s">
        <v>213</v>
      </c>
      <c r="C33" s="260" t="s">
        <v>214</v>
      </c>
      <c r="D33" s="244" t="s">
        <v>194</v>
      </c>
      <c r="E33" s="245">
        <v>628.27170000000001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131</v>
      </c>
      <c r="T33" s="248" t="s">
        <v>131</v>
      </c>
      <c r="U33" s="230">
        <v>0.156</v>
      </c>
      <c r="V33" s="230">
        <f>ROUND(E33*U33,2)</f>
        <v>98.01</v>
      </c>
      <c r="W33" s="230"/>
      <c r="X33" s="230" t="s">
        <v>173</v>
      </c>
      <c r="Y33" s="230" t="s">
        <v>134</v>
      </c>
      <c r="Z33" s="210"/>
      <c r="AA33" s="210"/>
      <c r="AB33" s="210"/>
      <c r="AC33" s="210"/>
      <c r="AD33" s="210"/>
      <c r="AE33" s="210"/>
      <c r="AF33" s="210"/>
      <c r="AG33" s="210" t="s">
        <v>174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76" t="s">
        <v>198</v>
      </c>
      <c r="D34" s="272"/>
      <c r="E34" s="273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176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76" t="s">
        <v>490</v>
      </c>
      <c r="D35" s="272"/>
      <c r="E35" s="273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176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76" t="s">
        <v>503</v>
      </c>
      <c r="D36" s="272"/>
      <c r="E36" s="273">
        <v>346.08210000000003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176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76" t="s">
        <v>504</v>
      </c>
      <c r="D37" s="272"/>
      <c r="E37" s="273">
        <v>128.47730000000001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176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76" t="s">
        <v>505</v>
      </c>
      <c r="D38" s="272"/>
      <c r="E38" s="273">
        <v>153.7123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176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2">
        <v>10</v>
      </c>
      <c r="B39" s="243" t="s">
        <v>217</v>
      </c>
      <c r="C39" s="260" t="s">
        <v>218</v>
      </c>
      <c r="D39" s="244" t="s">
        <v>194</v>
      </c>
      <c r="E39" s="245">
        <v>314.13585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131</v>
      </c>
      <c r="T39" s="248" t="s">
        <v>131</v>
      </c>
      <c r="U39" s="230">
        <v>8.4000000000000005E-2</v>
      </c>
      <c r="V39" s="230">
        <f>ROUND(E39*U39,2)</f>
        <v>26.39</v>
      </c>
      <c r="W39" s="230"/>
      <c r="X39" s="230" t="s">
        <v>173</v>
      </c>
      <c r="Y39" s="230" t="s">
        <v>134</v>
      </c>
      <c r="Z39" s="210"/>
      <c r="AA39" s="210"/>
      <c r="AB39" s="210"/>
      <c r="AC39" s="210"/>
      <c r="AD39" s="210"/>
      <c r="AE39" s="210"/>
      <c r="AF39" s="210"/>
      <c r="AG39" s="210" t="s">
        <v>174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76" t="s">
        <v>198</v>
      </c>
      <c r="D40" s="272"/>
      <c r="E40" s="273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176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76" t="s">
        <v>219</v>
      </c>
      <c r="D41" s="272"/>
      <c r="E41" s="273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176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76" t="s">
        <v>506</v>
      </c>
      <c r="D42" s="272"/>
      <c r="E42" s="273">
        <v>173.04105000000001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176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76" t="s">
        <v>507</v>
      </c>
      <c r="D43" s="272"/>
      <c r="E43" s="273">
        <v>64.238650000000007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176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76" t="s">
        <v>508</v>
      </c>
      <c r="D44" s="272"/>
      <c r="E44" s="273">
        <v>76.85615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176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2">
        <v>11</v>
      </c>
      <c r="B45" s="243" t="s">
        <v>509</v>
      </c>
      <c r="C45" s="260" t="s">
        <v>510</v>
      </c>
      <c r="D45" s="244" t="s">
        <v>194</v>
      </c>
      <c r="E45" s="245">
        <v>269.2593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131</v>
      </c>
      <c r="T45" s="248" t="s">
        <v>131</v>
      </c>
      <c r="U45" s="230">
        <v>0.35</v>
      </c>
      <c r="V45" s="230">
        <f>ROUND(E45*U45,2)</f>
        <v>94.24</v>
      </c>
      <c r="W45" s="230"/>
      <c r="X45" s="230" t="s">
        <v>173</v>
      </c>
      <c r="Y45" s="230" t="s">
        <v>134</v>
      </c>
      <c r="Z45" s="210"/>
      <c r="AA45" s="210"/>
      <c r="AB45" s="210"/>
      <c r="AC45" s="210"/>
      <c r="AD45" s="210"/>
      <c r="AE45" s="210"/>
      <c r="AF45" s="210"/>
      <c r="AG45" s="210" t="s">
        <v>174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76" t="s">
        <v>198</v>
      </c>
      <c r="D46" s="272"/>
      <c r="E46" s="273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176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76" t="s">
        <v>498</v>
      </c>
      <c r="D47" s="272"/>
      <c r="E47" s="273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176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76" t="s">
        <v>511</v>
      </c>
      <c r="D48" s="272"/>
      <c r="E48" s="273">
        <v>148.32089999999999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176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76" t="s">
        <v>512</v>
      </c>
      <c r="D49" s="272"/>
      <c r="E49" s="273">
        <v>55.061700000000002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176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76" t="s">
        <v>513</v>
      </c>
      <c r="D50" s="272"/>
      <c r="E50" s="273">
        <v>65.8767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176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2">
        <v>12</v>
      </c>
      <c r="B51" s="243" t="s">
        <v>514</v>
      </c>
      <c r="C51" s="260" t="s">
        <v>515</v>
      </c>
      <c r="D51" s="244" t="s">
        <v>194</v>
      </c>
      <c r="E51" s="245">
        <v>134.62965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131</v>
      </c>
      <c r="T51" s="248" t="s">
        <v>131</v>
      </c>
      <c r="U51" s="230">
        <v>0.14829999999999999</v>
      </c>
      <c r="V51" s="230">
        <f>ROUND(E51*U51,2)</f>
        <v>19.97</v>
      </c>
      <c r="W51" s="230"/>
      <c r="X51" s="230" t="s">
        <v>173</v>
      </c>
      <c r="Y51" s="230" t="s">
        <v>134</v>
      </c>
      <c r="Z51" s="210"/>
      <c r="AA51" s="210"/>
      <c r="AB51" s="210"/>
      <c r="AC51" s="210"/>
      <c r="AD51" s="210"/>
      <c r="AE51" s="210"/>
      <c r="AF51" s="210"/>
      <c r="AG51" s="210" t="s">
        <v>174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76" t="s">
        <v>198</v>
      </c>
      <c r="D52" s="272"/>
      <c r="E52" s="273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176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76" t="s">
        <v>219</v>
      </c>
      <c r="D53" s="272"/>
      <c r="E53" s="273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176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76" t="s">
        <v>516</v>
      </c>
      <c r="D54" s="272"/>
      <c r="E54" s="273">
        <v>74.160449999999997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176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76" t="s">
        <v>517</v>
      </c>
      <c r="D55" s="272"/>
      <c r="E55" s="273">
        <v>27.530850000000001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176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76" t="s">
        <v>518</v>
      </c>
      <c r="D56" s="272"/>
      <c r="E56" s="273">
        <v>32.93835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176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2">
        <v>13</v>
      </c>
      <c r="B57" s="243" t="s">
        <v>519</v>
      </c>
      <c r="C57" s="260" t="s">
        <v>520</v>
      </c>
      <c r="D57" s="244" t="s">
        <v>172</v>
      </c>
      <c r="E57" s="245">
        <v>1772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8.5999999999999998E-4</v>
      </c>
      <c r="O57" s="245">
        <f>ROUND(E57*N57,2)</f>
        <v>1.52</v>
      </c>
      <c r="P57" s="245">
        <v>0</v>
      </c>
      <c r="Q57" s="245">
        <f>ROUND(E57*P57,2)</f>
        <v>0</v>
      </c>
      <c r="R57" s="247"/>
      <c r="S57" s="247" t="s">
        <v>131</v>
      </c>
      <c r="T57" s="248" t="s">
        <v>131</v>
      </c>
      <c r="U57" s="230">
        <v>0.47899999999999998</v>
      </c>
      <c r="V57" s="230">
        <f>ROUND(E57*U57,2)</f>
        <v>848.79</v>
      </c>
      <c r="W57" s="230"/>
      <c r="X57" s="230" t="s">
        <v>173</v>
      </c>
      <c r="Y57" s="230" t="s">
        <v>134</v>
      </c>
      <c r="Z57" s="210"/>
      <c r="AA57" s="210"/>
      <c r="AB57" s="210"/>
      <c r="AC57" s="210"/>
      <c r="AD57" s="210"/>
      <c r="AE57" s="210"/>
      <c r="AF57" s="210"/>
      <c r="AG57" s="210" t="s">
        <v>174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76" t="s">
        <v>198</v>
      </c>
      <c r="D58" s="272"/>
      <c r="E58" s="273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176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76" t="s">
        <v>521</v>
      </c>
      <c r="D59" s="272"/>
      <c r="E59" s="273">
        <v>960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176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76" t="s">
        <v>522</v>
      </c>
      <c r="D60" s="272"/>
      <c r="E60" s="273">
        <v>380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176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76" t="s">
        <v>523</v>
      </c>
      <c r="D61" s="272"/>
      <c r="E61" s="273">
        <v>432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176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2">
        <v>14</v>
      </c>
      <c r="B62" s="243" t="s">
        <v>524</v>
      </c>
      <c r="C62" s="260" t="s">
        <v>525</v>
      </c>
      <c r="D62" s="244" t="s">
        <v>172</v>
      </c>
      <c r="E62" s="245">
        <v>1772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131</v>
      </c>
      <c r="T62" s="248" t="s">
        <v>131</v>
      </c>
      <c r="U62" s="230">
        <v>0.32700000000000001</v>
      </c>
      <c r="V62" s="230">
        <f>ROUND(E62*U62,2)</f>
        <v>579.44000000000005</v>
      </c>
      <c r="W62" s="230"/>
      <c r="X62" s="230" t="s">
        <v>173</v>
      </c>
      <c r="Y62" s="230" t="s">
        <v>134</v>
      </c>
      <c r="Z62" s="210"/>
      <c r="AA62" s="210"/>
      <c r="AB62" s="210"/>
      <c r="AC62" s="210"/>
      <c r="AD62" s="210"/>
      <c r="AE62" s="210"/>
      <c r="AF62" s="210"/>
      <c r="AG62" s="210" t="s">
        <v>174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76" t="s">
        <v>198</v>
      </c>
      <c r="D63" s="272"/>
      <c r="E63" s="273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176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76" t="s">
        <v>521</v>
      </c>
      <c r="D64" s="272"/>
      <c r="E64" s="273">
        <v>960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176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76" t="s">
        <v>522</v>
      </c>
      <c r="D65" s="272"/>
      <c r="E65" s="273">
        <v>380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176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76" t="s">
        <v>523</v>
      </c>
      <c r="D66" s="272"/>
      <c r="E66" s="273">
        <v>432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176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2">
        <v>15</v>
      </c>
      <c r="B67" s="243" t="s">
        <v>222</v>
      </c>
      <c r="C67" s="260" t="s">
        <v>223</v>
      </c>
      <c r="D67" s="244" t="s">
        <v>194</v>
      </c>
      <c r="E67" s="245">
        <v>2501.5073400000001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131</v>
      </c>
      <c r="T67" s="248" t="s">
        <v>131</v>
      </c>
      <c r="U67" s="230">
        <v>1.0999999999999999E-2</v>
      </c>
      <c r="V67" s="230">
        <f>ROUND(E67*U67,2)</f>
        <v>27.52</v>
      </c>
      <c r="W67" s="230"/>
      <c r="X67" s="230" t="s">
        <v>173</v>
      </c>
      <c r="Y67" s="230" t="s">
        <v>134</v>
      </c>
      <c r="Z67" s="210"/>
      <c r="AA67" s="210"/>
      <c r="AB67" s="210"/>
      <c r="AC67" s="210"/>
      <c r="AD67" s="210"/>
      <c r="AE67" s="210"/>
      <c r="AF67" s="210"/>
      <c r="AG67" s="210" t="s">
        <v>174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76" t="s">
        <v>526</v>
      </c>
      <c r="D68" s="272"/>
      <c r="E68" s="273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176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76" t="s">
        <v>527</v>
      </c>
      <c r="D69" s="272"/>
      <c r="E69" s="273">
        <v>897.53099999999995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176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76" t="s">
        <v>528</v>
      </c>
      <c r="D70" s="272"/>
      <c r="E70" s="273">
        <v>632.32000000000005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176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77" t="s">
        <v>226</v>
      </c>
      <c r="D71" s="274"/>
      <c r="E71" s="275">
        <v>1529.8510000000001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176</v>
      </c>
      <c r="AH71" s="210">
        <v>1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76" t="s">
        <v>529</v>
      </c>
      <c r="D72" s="272"/>
      <c r="E72" s="273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176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76" t="s">
        <v>530</v>
      </c>
      <c r="D73" s="272"/>
      <c r="E73" s="273">
        <v>402.79700000000003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176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76" t="s">
        <v>531</v>
      </c>
      <c r="D74" s="272"/>
      <c r="E74" s="273">
        <v>528.85933999999997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176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77" t="s">
        <v>226</v>
      </c>
      <c r="D75" s="274"/>
      <c r="E75" s="275">
        <v>931.65634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176</v>
      </c>
      <c r="AH75" s="210">
        <v>1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76" t="s">
        <v>532</v>
      </c>
      <c r="D76" s="272"/>
      <c r="E76" s="273">
        <v>20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176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76" t="s">
        <v>533</v>
      </c>
      <c r="D77" s="272"/>
      <c r="E77" s="273">
        <v>20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176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77" t="s">
        <v>226</v>
      </c>
      <c r="D78" s="274"/>
      <c r="E78" s="275">
        <v>40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176</v>
      </c>
      <c r="AH78" s="210">
        <v>1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2">
        <v>16</v>
      </c>
      <c r="B79" s="243" t="s">
        <v>231</v>
      </c>
      <c r="C79" s="260" t="s">
        <v>232</v>
      </c>
      <c r="D79" s="244" t="s">
        <v>194</v>
      </c>
      <c r="E79" s="245">
        <v>2501.5073400000001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7"/>
      <c r="S79" s="247" t="s">
        <v>131</v>
      </c>
      <c r="T79" s="248" t="s">
        <v>131</v>
      </c>
      <c r="U79" s="230">
        <v>0</v>
      </c>
      <c r="V79" s="230">
        <f>ROUND(E79*U79,2)</f>
        <v>0</v>
      </c>
      <c r="W79" s="230"/>
      <c r="X79" s="230" t="s">
        <v>173</v>
      </c>
      <c r="Y79" s="230" t="s">
        <v>134</v>
      </c>
      <c r="Z79" s="210"/>
      <c r="AA79" s="210"/>
      <c r="AB79" s="210"/>
      <c r="AC79" s="210"/>
      <c r="AD79" s="210"/>
      <c r="AE79" s="210"/>
      <c r="AF79" s="210"/>
      <c r="AG79" s="210" t="s">
        <v>174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27"/>
      <c r="B80" s="228"/>
      <c r="C80" s="276" t="s">
        <v>526</v>
      </c>
      <c r="D80" s="272"/>
      <c r="E80" s="273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176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76" t="s">
        <v>527</v>
      </c>
      <c r="D81" s="272"/>
      <c r="E81" s="273">
        <v>897.53099999999995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176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76" t="s">
        <v>528</v>
      </c>
      <c r="D82" s="272"/>
      <c r="E82" s="273">
        <v>632.32000000000005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176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77" t="s">
        <v>226</v>
      </c>
      <c r="D83" s="274"/>
      <c r="E83" s="275">
        <v>1529.8510000000001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176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76" t="s">
        <v>529</v>
      </c>
      <c r="D84" s="272"/>
      <c r="E84" s="273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176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76" t="s">
        <v>530</v>
      </c>
      <c r="D85" s="272"/>
      <c r="E85" s="273">
        <v>402.79700000000003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176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76" t="s">
        <v>531</v>
      </c>
      <c r="D86" s="272"/>
      <c r="E86" s="273">
        <v>528.85933999999997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176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77" t="s">
        <v>226</v>
      </c>
      <c r="D87" s="274"/>
      <c r="E87" s="275">
        <v>931.65634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176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76" t="s">
        <v>532</v>
      </c>
      <c r="D88" s="272"/>
      <c r="E88" s="273">
        <v>20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176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76" t="s">
        <v>533</v>
      </c>
      <c r="D89" s="272"/>
      <c r="E89" s="273">
        <v>20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176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77" t="s">
        <v>226</v>
      </c>
      <c r="D90" s="274"/>
      <c r="E90" s="275">
        <v>40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176</v>
      </c>
      <c r="AH90" s="210">
        <v>1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2">
        <v>17</v>
      </c>
      <c r="B91" s="243" t="s">
        <v>534</v>
      </c>
      <c r="C91" s="260" t="s">
        <v>535</v>
      </c>
      <c r="D91" s="244" t="s">
        <v>194</v>
      </c>
      <c r="E91" s="245">
        <v>931.65634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7"/>
      <c r="S91" s="247" t="s">
        <v>131</v>
      </c>
      <c r="T91" s="248" t="s">
        <v>131</v>
      </c>
      <c r="U91" s="230">
        <v>0.65200000000000002</v>
      </c>
      <c r="V91" s="230">
        <f>ROUND(E91*U91,2)</f>
        <v>607.44000000000005</v>
      </c>
      <c r="W91" s="230"/>
      <c r="X91" s="230" t="s">
        <v>173</v>
      </c>
      <c r="Y91" s="230" t="s">
        <v>134</v>
      </c>
      <c r="Z91" s="210"/>
      <c r="AA91" s="210"/>
      <c r="AB91" s="210"/>
      <c r="AC91" s="210"/>
      <c r="AD91" s="210"/>
      <c r="AE91" s="210"/>
      <c r="AF91" s="210"/>
      <c r="AG91" s="210" t="s">
        <v>174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76" t="s">
        <v>529</v>
      </c>
      <c r="D92" s="272"/>
      <c r="E92" s="273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176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76" t="s">
        <v>530</v>
      </c>
      <c r="D93" s="272"/>
      <c r="E93" s="273">
        <v>402.79700000000003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176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76" t="s">
        <v>531</v>
      </c>
      <c r="D94" s="272"/>
      <c r="E94" s="273">
        <v>528.85933999999997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176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2">
        <v>18</v>
      </c>
      <c r="B95" s="243" t="s">
        <v>236</v>
      </c>
      <c r="C95" s="260" t="s">
        <v>237</v>
      </c>
      <c r="D95" s="244" t="s">
        <v>194</v>
      </c>
      <c r="E95" s="245">
        <v>2501.5073400000001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21</v>
      </c>
      <c r="M95" s="247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7"/>
      <c r="S95" s="247" t="s">
        <v>131</v>
      </c>
      <c r="T95" s="248" t="s">
        <v>131</v>
      </c>
      <c r="U95" s="230">
        <v>8.9999999999999993E-3</v>
      </c>
      <c r="V95" s="230">
        <f>ROUND(E95*U95,2)</f>
        <v>22.51</v>
      </c>
      <c r="W95" s="230"/>
      <c r="X95" s="230" t="s">
        <v>173</v>
      </c>
      <c r="Y95" s="230" t="s">
        <v>134</v>
      </c>
      <c r="Z95" s="210"/>
      <c r="AA95" s="210"/>
      <c r="AB95" s="210"/>
      <c r="AC95" s="210"/>
      <c r="AD95" s="210"/>
      <c r="AE95" s="210"/>
      <c r="AF95" s="210"/>
      <c r="AG95" s="210" t="s">
        <v>174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27"/>
      <c r="B96" s="228"/>
      <c r="C96" s="276" t="s">
        <v>526</v>
      </c>
      <c r="D96" s="272"/>
      <c r="E96" s="273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176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76" t="s">
        <v>527</v>
      </c>
      <c r="D97" s="272"/>
      <c r="E97" s="273">
        <v>897.53099999999995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176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76" t="s">
        <v>528</v>
      </c>
      <c r="D98" s="272"/>
      <c r="E98" s="273">
        <v>632.32000000000005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176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77" t="s">
        <v>226</v>
      </c>
      <c r="D99" s="274"/>
      <c r="E99" s="275">
        <v>1529.8510000000001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176</v>
      </c>
      <c r="AH99" s="210">
        <v>1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76" t="s">
        <v>529</v>
      </c>
      <c r="D100" s="272"/>
      <c r="E100" s="273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176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76" t="s">
        <v>530</v>
      </c>
      <c r="D101" s="272"/>
      <c r="E101" s="273">
        <v>402.79700000000003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176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76" t="s">
        <v>531</v>
      </c>
      <c r="D102" s="272"/>
      <c r="E102" s="273">
        <v>528.85933999999997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176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77" t="s">
        <v>226</v>
      </c>
      <c r="D103" s="274"/>
      <c r="E103" s="275">
        <v>931.65634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176</v>
      </c>
      <c r="AH103" s="210">
        <v>1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76" t="s">
        <v>532</v>
      </c>
      <c r="D104" s="272"/>
      <c r="E104" s="273">
        <v>20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176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76" t="s">
        <v>533</v>
      </c>
      <c r="D105" s="272"/>
      <c r="E105" s="273">
        <v>20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176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77" t="s">
        <v>226</v>
      </c>
      <c r="D106" s="274"/>
      <c r="E106" s="275">
        <v>40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176</v>
      </c>
      <c r="AH106" s="210">
        <v>1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2">
        <v>19</v>
      </c>
      <c r="B107" s="243" t="s">
        <v>238</v>
      </c>
      <c r="C107" s="260" t="s">
        <v>239</v>
      </c>
      <c r="D107" s="244" t="s">
        <v>194</v>
      </c>
      <c r="E107" s="245">
        <v>402.79700000000003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131</v>
      </c>
      <c r="T107" s="248" t="s">
        <v>131</v>
      </c>
      <c r="U107" s="230">
        <v>0.20200000000000001</v>
      </c>
      <c r="V107" s="230">
        <f>ROUND(E107*U107,2)</f>
        <v>81.36</v>
      </c>
      <c r="W107" s="230"/>
      <c r="X107" s="230" t="s">
        <v>173</v>
      </c>
      <c r="Y107" s="230" t="s">
        <v>134</v>
      </c>
      <c r="Z107" s="210"/>
      <c r="AA107" s="210"/>
      <c r="AB107" s="210"/>
      <c r="AC107" s="210"/>
      <c r="AD107" s="210"/>
      <c r="AE107" s="210"/>
      <c r="AF107" s="210"/>
      <c r="AG107" s="210" t="s">
        <v>174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1" t="s">
        <v>240</v>
      </c>
      <c r="D108" s="249"/>
      <c r="E108" s="249"/>
      <c r="F108" s="249"/>
      <c r="G108" s="249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137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27"/>
      <c r="B109" s="228"/>
      <c r="C109" s="276" t="s">
        <v>198</v>
      </c>
      <c r="D109" s="272"/>
      <c r="E109" s="273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176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76" t="s">
        <v>536</v>
      </c>
      <c r="D110" s="272"/>
      <c r="E110" s="273">
        <v>203.28299999999999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176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76" t="s">
        <v>537</v>
      </c>
      <c r="D111" s="272"/>
      <c r="E111" s="273">
        <v>81.373999999999995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176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76" t="s">
        <v>538</v>
      </c>
      <c r="D112" s="272"/>
      <c r="E112" s="273">
        <v>118.14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176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42">
        <v>20</v>
      </c>
      <c r="B113" s="243" t="s">
        <v>539</v>
      </c>
      <c r="C113" s="260" t="s">
        <v>540</v>
      </c>
      <c r="D113" s="244" t="s">
        <v>194</v>
      </c>
      <c r="E113" s="245">
        <v>148.02602999999999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1.7</v>
      </c>
      <c r="O113" s="245">
        <f>ROUND(E113*N113,2)</f>
        <v>251.64</v>
      </c>
      <c r="P113" s="245">
        <v>0</v>
      </c>
      <c r="Q113" s="245">
        <f>ROUND(E113*P113,2)</f>
        <v>0</v>
      </c>
      <c r="R113" s="247"/>
      <c r="S113" s="247" t="s">
        <v>131</v>
      </c>
      <c r="T113" s="248" t="s">
        <v>131</v>
      </c>
      <c r="U113" s="230">
        <v>1.587</v>
      </c>
      <c r="V113" s="230">
        <f>ROUND(E113*U113,2)</f>
        <v>234.92</v>
      </c>
      <c r="W113" s="230"/>
      <c r="X113" s="230" t="s">
        <v>173</v>
      </c>
      <c r="Y113" s="230" t="s">
        <v>134</v>
      </c>
      <c r="Z113" s="210"/>
      <c r="AA113" s="210"/>
      <c r="AB113" s="210"/>
      <c r="AC113" s="210"/>
      <c r="AD113" s="210"/>
      <c r="AE113" s="210"/>
      <c r="AF113" s="210"/>
      <c r="AG113" s="210" t="s">
        <v>174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76" t="s">
        <v>198</v>
      </c>
      <c r="D114" s="272"/>
      <c r="E114" s="273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176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76" t="s">
        <v>541</v>
      </c>
      <c r="D115" s="272"/>
      <c r="E115" s="273">
        <v>79.280370000000005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176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76" t="s">
        <v>542</v>
      </c>
      <c r="D116" s="272"/>
      <c r="E116" s="273">
        <v>31.735859999999999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176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76" t="s">
        <v>543</v>
      </c>
      <c r="D117" s="272"/>
      <c r="E117" s="273">
        <v>-2.1257700000000002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176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76" t="s">
        <v>544</v>
      </c>
      <c r="D118" s="272"/>
      <c r="E118" s="273">
        <v>39.222479999999997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176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76" t="s">
        <v>545</v>
      </c>
      <c r="D119" s="272"/>
      <c r="E119" s="273">
        <v>-8.6900000000000005E-2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176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2">
        <v>21</v>
      </c>
      <c r="B120" s="243" t="s">
        <v>546</v>
      </c>
      <c r="C120" s="260" t="s">
        <v>547</v>
      </c>
      <c r="D120" s="244" t="s">
        <v>194</v>
      </c>
      <c r="E120" s="245">
        <v>528.85933999999997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7"/>
      <c r="S120" s="247" t="s">
        <v>131</v>
      </c>
      <c r="T120" s="248" t="s">
        <v>131</v>
      </c>
      <c r="U120" s="230">
        <v>2.1949999999999998</v>
      </c>
      <c r="V120" s="230">
        <f>ROUND(E120*U120,2)</f>
        <v>1160.8499999999999</v>
      </c>
      <c r="W120" s="230"/>
      <c r="X120" s="230" t="s">
        <v>173</v>
      </c>
      <c r="Y120" s="230" t="s">
        <v>134</v>
      </c>
      <c r="Z120" s="210"/>
      <c r="AA120" s="210"/>
      <c r="AB120" s="210"/>
      <c r="AC120" s="210"/>
      <c r="AD120" s="210"/>
      <c r="AE120" s="210"/>
      <c r="AF120" s="210"/>
      <c r="AG120" s="210" t="s">
        <v>174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27"/>
      <c r="B121" s="228"/>
      <c r="C121" s="276" t="s">
        <v>491</v>
      </c>
      <c r="D121" s="272"/>
      <c r="E121" s="273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176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76" t="s">
        <v>548</v>
      </c>
      <c r="D122" s="272"/>
      <c r="E122" s="273">
        <v>632.32000000000005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176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76" t="s">
        <v>549</v>
      </c>
      <c r="D123" s="272"/>
      <c r="E123" s="273">
        <v>-4.6079999999999997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176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76" t="s">
        <v>550</v>
      </c>
      <c r="D124" s="272"/>
      <c r="E124" s="273">
        <v>-7.3224200000000002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176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76" t="s">
        <v>551</v>
      </c>
      <c r="D125" s="272"/>
      <c r="E125" s="273">
        <v>-91.530240000000006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176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2">
        <v>22</v>
      </c>
      <c r="B126" s="243" t="s">
        <v>252</v>
      </c>
      <c r="C126" s="260" t="s">
        <v>253</v>
      </c>
      <c r="D126" s="244" t="s">
        <v>254</v>
      </c>
      <c r="E126" s="245">
        <v>5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7"/>
      <c r="S126" s="247" t="s">
        <v>142</v>
      </c>
      <c r="T126" s="248" t="s">
        <v>132</v>
      </c>
      <c r="U126" s="230">
        <v>0</v>
      </c>
      <c r="V126" s="230">
        <f>ROUND(E126*U126,2)</f>
        <v>0</v>
      </c>
      <c r="W126" s="230"/>
      <c r="X126" s="230" t="s">
        <v>173</v>
      </c>
      <c r="Y126" s="230" t="s">
        <v>134</v>
      </c>
      <c r="Z126" s="210"/>
      <c r="AA126" s="210"/>
      <c r="AB126" s="210"/>
      <c r="AC126" s="210"/>
      <c r="AD126" s="210"/>
      <c r="AE126" s="210"/>
      <c r="AF126" s="210"/>
      <c r="AG126" s="210" t="s">
        <v>174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1" outlineLevel="2" x14ac:dyDescent="0.25">
      <c r="A127" s="227"/>
      <c r="B127" s="228"/>
      <c r="C127" s="261" t="s">
        <v>255</v>
      </c>
      <c r="D127" s="249"/>
      <c r="E127" s="249"/>
      <c r="F127" s="249"/>
      <c r="G127" s="249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137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51" t="str">
        <f>C127</f>
        <v>5x statická deska (předpoklad) - dle požadavku správace dotčené komunikace "na pláni" pod konstrukčními vrstvami komunikace</v>
      </c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2">
        <v>23</v>
      </c>
      <c r="B128" s="243" t="s">
        <v>256</v>
      </c>
      <c r="C128" s="260" t="s">
        <v>257</v>
      </c>
      <c r="D128" s="244" t="s">
        <v>254</v>
      </c>
      <c r="E128" s="245">
        <v>10</v>
      </c>
      <c r="F128" s="246"/>
      <c r="G128" s="247">
        <f>ROUND(E128*F128,2)</f>
        <v>0</v>
      </c>
      <c r="H128" s="246"/>
      <c r="I128" s="247">
        <f>ROUND(E128*H128,2)</f>
        <v>0</v>
      </c>
      <c r="J128" s="246"/>
      <c r="K128" s="247">
        <f>ROUND(E128*J128,2)</f>
        <v>0</v>
      </c>
      <c r="L128" s="247">
        <v>21</v>
      </c>
      <c r="M128" s="247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7"/>
      <c r="S128" s="247" t="s">
        <v>142</v>
      </c>
      <c r="T128" s="248" t="s">
        <v>132</v>
      </c>
      <c r="U128" s="230">
        <v>0</v>
      </c>
      <c r="V128" s="230">
        <f>ROUND(E128*U128,2)</f>
        <v>0</v>
      </c>
      <c r="W128" s="230"/>
      <c r="X128" s="230" t="s">
        <v>173</v>
      </c>
      <c r="Y128" s="230" t="s">
        <v>134</v>
      </c>
      <c r="Z128" s="210"/>
      <c r="AA128" s="210"/>
      <c r="AB128" s="210"/>
      <c r="AC128" s="210"/>
      <c r="AD128" s="210"/>
      <c r="AE128" s="210"/>
      <c r="AF128" s="210"/>
      <c r="AG128" s="210" t="s">
        <v>174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27"/>
      <c r="B129" s="228"/>
      <c r="C129" s="261" t="s">
        <v>470</v>
      </c>
      <c r="D129" s="249"/>
      <c r="E129" s="249"/>
      <c r="F129" s="249"/>
      <c r="G129" s="249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137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2" t="s">
        <v>258</v>
      </c>
      <c r="D130" s="250"/>
      <c r="E130" s="250"/>
      <c r="F130" s="250"/>
      <c r="G130" s="25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137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35" t="s">
        <v>126</v>
      </c>
      <c r="B131" s="236" t="s">
        <v>66</v>
      </c>
      <c r="C131" s="259" t="s">
        <v>67</v>
      </c>
      <c r="D131" s="237"/>
      <c r="E131" s="238"/>
      <c r="F131" s="239"/>
      <c r="G131" s="239">
        <f>SUMIF(AG132:AG140,"&lt;&gt;NOR",G132:G140)</f>
        <v>0</v>
      </c>
      <c r="H131" s="239"/>
      <c r="I131" s="239">
        <f>SUM(I132:I140)</f>
        <v>0</v>
      </c>
      <c r="J131" s="239"/>
      <c r="K131" s="239">
        <f>SUM(K132:K140)</f>
        <v>0</v>
      </c>
      <c r="L131" s="239"/>
      <c r="M131" s="239">
        <f>SUM(M132:M140)</f>
        <v>0</v>
      </c>
      <c r="N131" s="238"/>
      <c r="O131" s="238">
        <f>SUM(O132:O140)</f>
        <v>55.489999999999995</v>
      </c>
      <c r="P131" s="238"/>
      <c r="Q131" s="238">
        <f>SUM(Q132:Q140)</f>
        <v>0</v>
      </c>
      <c r="R131" s="239"/>
      <c r="S131" s="239"/>
      <c r="T131" s="240"/>
      <c r="U131" s="234"/>
      <c r="V131" s="234">
        <f>SUM(V132:V140)</f>
        <v>48.580000000000005</v>
      </c>
      <c r="W131" s="234"/>
      <c r="X131" s="234"/>
      <c r="Y131" s="234"/>
      <c r="AG131" t="s">
        <v>127</v>
      </c>
    </row>
    <row r="132" spans="1:60" outlineLevel="1" x14ac:dyDescent="0.25">
      <c r="A132" s="242">
        <v>24</v>
      </c>
      <c r="B132" s="243" t="s">
        <v>552</v>
      </c>
      <c r="C132" s="260" t="s">
        <v>553</v>
      </c>
      <c r="D132" s="244" t="s">
        <v>194</v>
      </c>
      <c r="E132" s="245">
        <v>22.564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5">
        <v>1.63</v>
      </c>
      <c r="O132" s="245">
        <f>ROUND(E132*N132,2)</f>
        <v>36.78</v>
      </c>
      <c r="P132" s="245">
        <v>0</v>
      </c>
      <c r="Q132" s="245">
        <f>ROUND(E132*P132,2)</f>
        <v>0</v>
      </c>
      <c r="R132" s="247"/>
      <c r="S132" s="247" t="s">
        <v>131</v>
      </c>
      <c r="T132" s="248" t="s">
        <v>131</v>
      </c>
      <c r="U132" s="230">
        <v>0.92</v>
      </c>
      <c r="V132" s="230">
        <f>ROUND(E132*U132,2)</f>
        <v>20.76</v>
      </c>
      <c r="W132" s="230"/>
      <c r="X132" s="230" t="s">
        <v>173</v>
      </c>
      <c r="Y132" s="230" t="s">
        <v>134</v>
      </c>
      <c r="Z132" s="210"/>
      <c r="AA132" s="210"/>
      <c r="AB132" s="210"/>
      <c r="AC132" s="210"/>
      <c r="AD132" s="210"/>
      <c r="AE132" s="210"/>
      <c r="AF132" s="210"/>
      <c r="AG132" s="210" t="s">
        <v>174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27"/>
      <c r="B133" s="228"/>
      <c r="C133" s="276" t="s">
        <v>554</v>
      </c>
      <c r="D133" s="272"/>
      <c r="E133" s="273">
        <v>22.564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176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2">
        <v>25</v>
      </c>
      <c r="B134" s="243" t="s">
        <v>276</v>
      </c>
      <c r="C134" s="260" t="s">
        <v>277</v>
      </c>
      <c r="D134" s="244" t="s">
        <v>190</v>
      </c>
      <c r="E134" s="245">
        <v>442.43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/>
      <c r="S134" s="247" t="s">
        <v>131</v>
      </c>
      <c r="T134" s="248" t="s">
        <v>131</v>
      </c>
      <c r="U134" s="230">
        <v>5.5E-2</v>
      </c>
      <c r="V134" s="230">
        <f>ROUND(E134*U134,2)</f>
        <v>24.33</v>
      </c>
      <c r="W134" s="230"/>
      <c r="X134" s="230" t="s">
        <v>173</v>
      </c>
      <c r="Y134" s="230" t="s">
        <v>134</v>
      </c>
      <c r="Z134" s="210"/>
      <c r="AA134" s="210"/>
      <c r="AB134" s="210"/>
      <c r="AC134" s="210"/>
      <c r="AD134" s="210"/>
      <c r="AE134" s="210"/>
      <c r="AF134" s="210"/>
      <c r="AG134" s="210" t="s">
        <v>174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76" t="s">
        <v>555</v>
      </c>
      <c r="D135" s="272"/>
      <c r="E135" s="273">
        <v>442.43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176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2">
        <v>26</v>
      </c>
      <c r="B136" s="243" t="s">
        <v>556</v>
      </c>
      <c r="C136" s="260" t="s">
        <v>557</v>
      </c>
      <c r="D136" s="244" t="s">
        <v>194</v>
      </c>
      <c r="E136" s="245">
        <v>7.3224200000000002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2.5249999999999999</v>
      </c>
      <c r="O136" s="245">
        <f>ROUND(E136*N136,2)</f>
        <v>18.489999999999998</v>
      </c>
      <c r="P136" s="245">
        <v>0</v>
      </c>
      <c r="Q136" s="245">
        <f>ROUND(E136*P136,2)</f>
        <v>0</v>
      </c>
      <c r="R136" s="247"/>
      <c r="S136" s="247" t="s">
        <v>131</v>
      </c>
      <c r="T136" s="248" t="s">
        <v>131</v>
      </c>
      <c r="U136" s="230">
        <v>0.47699999999999998</v>
      </c>
      <c r="V136" s="230">
        <f>ROUND(E136*U136,2)</f>
        <v>3.49</v>
      </c>
      <c r="W136" s="230"/>
      <c r="X136" s="230" t="s">
        <v>173</v>
      </c>
      <c r="Y136" s="230" t="s">
        <v>134</v>
      </c>
      <c r="Z136" s="210"/>
      <c r="AA136" s="210"/>
      <c r="AB136" s="210"/>
      <c r="AC136" s="210"/>
      <c r="AD136" s="210"/>
      <c r="AE136" s="210"/>
      <c r="AF136" s="210"/>
      <c r="AG136" s="210" t="s">
        <v>174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76" t="s">
        <v>491</v>
      </c>
      <c r="D137" s="272"/>
      <c r="E137" s="273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176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76" t="s">
        <v>558</v>
      </c>
      <c r="D138" s="272"/>
      <c r="E138" s="273">
        <v>7.3224200000000002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176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2">
        <v>27</v>
      </c>
      <c r="B139" s="243" t="s">
        <v>280</v>
      </c>
      <c r="C139" s="260" t="s">
        <v>281</v>
      </c>
      <c r="D139" s="244" t="s">
        <v>190</v>
      </c>
      <c r="E139" s="245">
        <v>464.55149999999998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21</v>
      </c>
      <c r="M139" s="247">
        <f>G139*(1+L139/100)</f>
        <v>0</v>
      </c>
      <c r="N139" s="245">
        <v>4.8000000000000001E-4</v>
      </c>
      <c r="O139" s="245">
        <f>ROUND(E139*N139,2)</f>
        <v>0.22</v>
      </c>
      <c r="P139" s="245">
        <v>0</v>
      </c>
      <c r="Q139" s="245">
        <f>ROUND(E139*P139,2)</f>
        <v>0</v>
      </c>
      <c r="R139" s="247" t="s">
        <v>282</v>
      </c>
      <c r="S139" s="247" t="s">
        <v>131</v>
      </c>
      <c r="T139" s="248" t="s">
        <v>131</v>
      </c>
      <c r="U139" s="230">
        <v>0</v>
      </c>
      <c r="V139" s="230">
        <f>ROUND(E139*U139,2)</f>
        <v>0</v>
      </c>
      <c r="W139" s="230"/>
      <c r="X139" s="230" t="s">
        <v>283</v>
      </c>
      <c r="Y139" s="230" t="s">
        <v>134</v>
      </c>
      <c r="Z139" s="210"/>
      <c r="AA139" s="210"/>
      <c r="AB139" s="210"/>
      <c r="AC139" s="210"/>
      <c r="AD139" s="210"/>
      <c r="AE139" s="210"/>
      <c r="AF139" s="210"/>
      <c r="AG139" s="210" t="s">
        <v>284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76" t="s">
        <v>559</v>
      </c>
      <c r="D140" s="272"/>
      <c r="E140" s="273">
        <v>464.55149999999998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176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5">
      <c r="A141" s="235" t="s">
        <v>126</v>
      </c>
      <c r="B141" s="236" t="s">
        <v>68</v>
      </c>
      <c r="C141" s="259" t="s">
        <v>69</v>
      </c>
      <c r="D141" s="237"/>
      <c r="E141" s="238"/>
      <c r="F141" s="239"/>
      <c r="G141" s="239">
        <f>SUMIF(AG142:AG147,"&lt;&gt;NOR",G142:G147)</f>
        <v>0</v>
      </c>
      <c r="H141" s="239"/>
      <c r="I141" s="239">
        <f>SUM(I142:I147)</f>
        <v>0</v>
      </c>
      <c r="J141" s="239"/>
      <c r="K141" s="239">
        <f>SUM(K142:K147)</f>
        <v>0</v>
      </c>
      <c r="L141" s="239"/>
      <c r="M141" s="239">
        <f>SUM(M142:M147)</f>
        <v>0</v>
      </c>
      <c r="N141" s="238"/>
      <c r="O141" s="238">
        <f>SUM(O142:O147)</f>
        <v>108.09</v>
      </c>
      <c r="P141" s="238"/>
      <c r="Q141" s="238">
        <f>SUM(Q142:Q147)</f>
        <v>0</v>
      </c>
      <c r="R141" s="239"/>
      <c r="S141" s="239"/>
      <c r="T141" s="240"/>
      <c r="U141" s="234"/>
      <c r="V141" s="234">
        <f>SUM(V142:V147)</f>
        <v>41.78</v>
      </c>
      <c r="W141" s="234"/>
      <c r="X141" s="234"/>
      <c r="Y141" s="234"/>
      <c r="AG141" t="s">
        <v>127</v>
      </c>
    </row>
    <row r="142" spans="1:60" outlineLevel="1" x14ac:dyDescent="0.25">
      <c r="A142" s="242">
        <v>28</v>
      </c>
      <c r="B142" s="243" t="s">
        <v>560</v>
      </c>
      <c r="C142" s="260" t="s">
        <v>561</v>
      </c>
      <c r="D142" s="244" t="s">
        <v>194</v>
      </c>
      <c r="E142" s="245">
        <v>42.761980000000001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2.5276700000000001</v>
      </c>
      <c r="O142" s="245">
        <f>ROUND(E142*N142,2)</f>
        <v>108.09</v>
      </c>
      <c r="P142" s="245">
        <v>0</v>
      </c>
      <c r="Q142" s="245">
        <f>ROUND(E142*P142,2)</f>
        <v>0</v>
      </c>
      <c r="R142" s="247"/>
      <c r="S142" s="247" t="s">
        <v>131</v>
      </c>
      <c r="T142" s="248" t="s">
        <v>131</v>
      </c>
      <c r="U142" s="230">
        <v>0.97699999999999998</v>
      </c>
      <c r="V142" s="230">
        <f>ROUND(E142*U142,2)</f>
        <v>41.78</v>
      </c>
      <c r="W142" s="230"/>
      <c r="X142" s="230" t="s">
        <v>173</v>
      </c>
      <c r="Y142" s="230" t="s">
        <v>134</v>
      </c>
      <c r="Z142" s="210"/>
      <c r="AA142" s="210"/>
      <c r="AB142" s="210"/>
      <c r="AC142" s="210"/>
      <c r="AD142" s="210"/>
      <c r="AE142" s="210"/>
      <c r="AF142" s="210"/>
      <c r="AG142" s="210" t="s">
        <v>174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76" t="s">
        <v>562</v>
      </c>
      <c r="D143" s="272"/>
      <c r="E143" s="273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176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76" t="s">
        <v>563</v>
      </c>
      <c r="D144" s="272"/>
      <c r="E144" s="273">
        <v>75.499520000000004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176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76" t="s">
        <v>564</v>
      </c>
      <c r="D145" s="272"/>
      <c r="E145" s="273">
        <v>-38.4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176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76" t="s">
        <v>565</v>
      </c>
      <c r="D146" s="272"/>
      <c r="E146" s="273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176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76" t="s">
        <v>566</v>
      </c>
      <c r="D147" s="272"/>
      <c r="E147" s="273">
        <v>5.6624600000000003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176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5">
      <c r="A148" s="235" t="s">
        <v>126</v>
      </c>
      <c r="B148" s="236" t="s">
        <v>70</v>
      </c>
      <c r="C148" s="259" t="s">
        <v>71</v>
      </c>
      <c r="D148" s="237"/>
      <c r="E148" s="238"/>
      <c r="F148" s="239"/>
      <c r="G148" s="239">
        <f>SUMIF(AG149:AG163,"&lt;&gt;NOR",G149:G163)</f>
        <v>0</v>
      </c>
      <c r="H148" s="239"/>
      <c r="I148" s="239">
        <f>SUM(I149:I163)</f>
        <v>0</v>
      </c>
      <c r="J148" s="239"/>
      <c r="K148" s="239">
        <f>SUM(K149:K163)</f>
        <v>0</v>
      </c>
      <c r="L148" s="239"/>
      <c r="M148" s="239">
        <f>SUM(M149:M163)</f>
        <v>0</v>
      </c>
      <c r="N148" s="238"/>
      <c r="O148" s="238">
        <f>SUM(O149:O163)</f>
        <v>119.71</v>
      </c>
      <c r="P148" s="238"/>
      <c r="Q148" s="238">
        <f>SUM(Q149:Q163)</f>
        <v>0</v>
      </c>
      <c r="R148" s="239"/>
      <c r="S148" s="239"/>
      <c r="T148" s="240"/>
      <c r="U148" s="234"/>
      <c r="V148" s="234">
        <f>SUM(V149:V163)</f>
        <v>82.74</v>
      </c>
      <c r="W148" s="234"/>
      <c r="X148" s="234"/>
      <c r="Y148" s="234"/>
      <c r="AG148" t="s">
        <v>127</v>
      </c>
    </row>
    <row r="149" spans="1:60" outlineLevel="1" x14ac:dyDescent="0.25">
      <c r="A149" s="242">
        <v>29</v>
      </c>
      <c r="B149" s="243" t="s">
        <v>567</v>
      </c>
      <c r="C149" s="260" t="s">
        <v>568</v>
      </c>
      <c r="D149" s="244" t="s">
        <v>194</v>
      </c>
      <c r="E149" s="245">
        <v>60.419550000000001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1.8907700000000001</v>
      </c>
      <c r="O149" s="245">
        <f>ROUND(E149*N149,2)</f>
        <v>114.24</v>
      </c>
      <c r="P149" s="245">
        <v>0</v>
      </c>
      <c r="Q149" s="245">
        <f>ROUND(E149*P149,2)</f>
        <v>0</v>
      </c>
      <c r="R149" s="247"/>
      <c r="S149" s="247" t="s">
        <v>131</v>
      </c>
      <c r="T149" s="248" t="s">
        <v>131</v>
      </c>
      <c r="U149" s="230">
        <v>1.3169999999999999</v>
      </c>
      <c r="V149" s="230">
        <f>ROUND(E149*U149,2)</f>
        <v>79.569999999999993</v>
      </c>
      <c r="W149" s="230"/>
      <c r="X149" s="230" t="s">
        <v>173</v>
      </c>
      <c r="Y149" s="230" t="s">
        <v>134</v>
      </c>
      <c r="Z149" s="210"/>
      <c r="AA149" s="210"/>
      <c r="AB149" s="210"/>
      <c r="AC149" s="210"/>
      <c r="AD149" s="210"/>
      <c r="AE149" s="210"/>
      <c r="AF149" s="210"/>
      <c r="AG149" s="210" t="s">
        <v>174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76" t="s">
        <v>198</v>
      </c>
      <c r="D150" s="272"/>
      <c r="E150" s="273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176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76" t="s">
        <v>569</v>
      </c>
      <c r="D151" s="272"/>
      <c r="E151" s="273">
        <v>30.492450000000002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176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76" t="s">
        <v>570</v>
      </c>
      <c r="D152" s="272"/>
      <c r="E152" s="273">
        <v>12.206099999999999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176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76" t="s">
        <v>571</v>
      </c>
      <c r="D153" s="272"/>
      <c r="E153" s="273">
        <v>17.721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176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2">
        <v>30</v>
      </c>
      <c r="B154" s="243" t="s">
        <v>572</v>
      </c>
      <c r="C154" s="260" t="s">
        <v>573</v>
      </c>
      <c r="D154" s="244" t="s">
        <v>194</v>
      </c>
      <c r="E154" s="245">
        <v>2.1894499999999999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21</v>
      </c>
      <c r="M154" s="247">
        <f>G154*(1+L154/100)</f>
        <v>0</v>
      </c>
      <c r="N154" s="245">
        <v>2.5</v>
      </c>
      <c r="O154" s="245">
        <f>ROUND(E154*N154,2)</f>
        <v>5.47</v>
      </c>
      <c r="P154" s="245">
        <v>0</v>
      </c>
      <c r="Q154" s="245">
        <f>ROUND(E154*P154,2)</f>
        <v>0</v>
      </c>
      <c r="R154" s="247"/>
      <c r="S154" s="247" t="s">
        <v>131</v>
      </c>
      <c r="T154" s="248" t="s">
        <v>131</v>
      </c>
      <c r="U154" s="230">
        <v>1.4490000000000001</v>
      </c>
      <c r="V154" s="230">
        <f>ROUND(E154*U154,2)</f>
        <v>3.17</v>
      </c>
      <c r="W154" s="230"/>
      <c r="X154" s="230" t="s">
        <v>173</v>
      </c>
      <c r="Y154" s="230" t="s">
        <v>134</v>
      </c>
      <c r="Z154" s="210"/>
      <c r="AA154" s="210"/>
      <c r="AB154" s="210"/>
      <c r="AC154" s="210"/>
      <c r="AD154" s="210"/>
      <c r="AE154" s="210"/>
      <c r="AF154" s="210"/>
      <c r="AG154" s="210" t="s">
        <v>174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27"/>
      <c r="B155" s="228"/>
      <c r="C155" s="276" t="s">
        <v>574</v>
      </c>
      <c r="D155" s="272"/>
      <c r="E155" s="273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176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76" t="s">
        <v>575</v>
      </c>
      <c r="D156" s="272"/>
      <c r="E156" s="273">
        <v>4.9000000000000002E-2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176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76" t="s">
        <v>576</v>
      </c>
      <c r="D157" s="272"/>
      <c r="E157" s="273">
        <v>0.27500000000000002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176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76" t="s">
        <v>577</v>
      </c>
      <c r="D158" s="272"/>
      <c r="E158" s="273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176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76" t="s">
        <v>578</v>
      </c>
      <c r="D159" s="272"/>
      <c r="E159" s="273">
        <v>0.14108000000000001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176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76" t="s">
        <v>579</v>
      </c>
      <c r="D160" s="272"/>
      <c r="E160" s="273">
        <v>0.40838000000000002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176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76" t="s">
        <v>580</v>
      </c>
      <c r="D161" s="272"/>
      <c r="E161" s="273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176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76" t="s">
        <v>581</v>
      </c>
      <c r="D162" s="272"/>
      <c r="E162" s="273">
        <v>0.216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176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76" t="s">
        <v>582</v>
      </c>
      <c r="D163" s="272"/>
      <c r="E163" s="273">
        <v>1.1000000000000001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176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5">
      <c r="A164" s="235" t="s">
        <v>126</v>
      </c>
      <c r="B164" s="236" t="s">
        <v>73</v>
      </c>
      <c r="C164" s="259" t="s">
        <v>74</v>
      </c>
      <c r="D164" s="237"/>
      <c r="E164" s="238"/>
      <c r="F164" s="239"/>
      <c r="G164" s="239">
        <f>SUMIF(AG165:AG168,"&lt;&gt;NOR",G165:G168)</f>
        <v>0</v>
      </c>
      <c r="H164" s="239"/>
      <c r="I164" s="239">
        <f>SUM(I165:I168)</f>
        <v>0</v>
      </c>
      <c r="J164" s="239"/>
      <c r="K164" s="239">
        <f>SUM(K165:K168)</f>
        <v>0</v>
      </c>
      <c r="L164" s="239"/>
      <c r="M164" s="239">
        <f>SUM(M165:M168)</f>
        <v>0</v>
      </c>
      <c r="N164" s="238"/>
      <c r="O164" s="238">
        <f>SUM(O165:O168)</f>
        <v>6.3</v>
      </c>
      <c r="P164" s="238"/>
      <c r="Q164" s="238">
        <f>SUM(Q165:Q168)</f>
        <v>0</v>
      </c>
      <c r="R164" s="239"/>
      <c r="S164" s="239"/>
      <c r="T164" s="240"/>
      <c r="U164" s="234"/>
      <c r="V164" s="234">
        <f>SUM(V165:V168)</f>
        <v>5.78</v>
      </c>
      <c r="W164" s="234"/>
      <c r="X164" s="234"/>
      <c r="Y164" s="234"/>
      <c r="AG164" t="s">
        <v>127</v>
      </c>
    </row>
    <row r="165" spans="1:60" outlineLevel="1" x14ac:dyDescent="0.25">
      <c r="A165" s="242">
        <v>31</v>
      </c>
      <c r="B165" s="243" t="s">
        <v>583</v>
      </c>
      <c r="C165" s="260" t="s">
        <v>584</v>
      </c>
      <c r="D165" s="244" t="s">
        <v>194</v>
      </c>
      <c r="E165" s="245">
        <v>2.496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2.5249999999999999</v>
      </c>
      <c r="O165" s="245">
        <f>ROUND(E165*N165,2)</f>
        <v>6.3</v>
      </c>
      <c r="P165" s="245">
        <v>0</v>
      </c>
      <c r="Q165" s="245">
        <f>ROUND(E165*P165,2)</f>
        <v>0</v>
      </c>
      <c r="R165" s="247"/>
      <c r="S165" s="247" t="s">
        <v>131</v>
      </c>
      <c r="T165" s="248" t="s">
        <v>131</v>
      </c>
      <c r="U165" s="230">
        <v>2.3170000000000002</v>
      </c>
      <c r="V165" s="230">
        <f>ROUND(E165*U165,2)</f>
        <v>5.78</v>
      </c>
      <c r="W165" s="230"/>
      <c r="X165" s="230" t="s">
        <v>173</v>
      </c>
      <c r="Y165" s="230" t="s">
        <v>134</v>
      </c>
      <c r="Z165" s="210"/>
      <c r="AA165" s="210"/>
      <c r="AB165" s="210"/>
      <c r="AC165" s="210"/>
      <c r="AD165" s="210"/>
      <c r="AE165" s="210"/>
      <c r="AF165" s="210"/>
      <c r="AG165" s="210" t="s">
        <v>174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1" t="s">
        <v>585</v>
      </c>
      <c r="D166" s="249"/>
      <c r="E166" s="249"/>
      <c r="F166" s="249"/>
      <c r="G166" s="249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137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27"/>
      <c r="B167" s="228"/>
      <c r="C167" s="276" t="s">
        <v>586</v>
      </c>
      <c r="D167" s="272"/>
      <c r="E167" s="273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176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76" t="s">
        <v>587</v>
      </c>
      <c r="D168" s="272"/>
      <c r="E168" s="273">
        <v>2.496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176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5">
      <c r="A169" s="235" t="s">
        <v>126</v>
      </c>
      <c r="B169" s="236" t="s">
        <v>75</v>
      </c>
      <c r="C169" s="259" t="s">
        <v>76</v>
      </c>
      <c r="D169" s="237"/>
      <c r="E169" s="238"/>
      <c r="F169" s="239"/>
      <c r="G169" s="239">
        <f>SUMIF(AG170:AG462,"&lt;&gt;NOR",G170:G462)</f>
        <v>0</v>
      </c>
      <c r="H169" s="239"/>
      <c r="I169" s="239">
        <f>SUM(I170:I462)</f>
        <v>0</v>
      </c>
      <c r="J169" s="239"/>
      <c r="K169" s="239">
        <f>SUM(K170:K462)</f>
        <v>0</v>
      </c>
      <c r="L169" s="239"/>
      <c r="M169" s="239">
        <f>SUM(M170:M462)</f>
        <v>0</v>
      </c>
      <c r="N169" s="238"/>
      <c r="O169" s="238">
        <f>SUM(O170:O462)</f>
        <v>13.939999999999996</v>
      </c>
      <c r="P169" s="238"/>
      <c r="Q169" s="238">
        <f>SUM(Q170:Q462)</f>
        <v>0</v>
      </c>
      <c r="R169" s="239"/>
      <c r="S169" s="239"/>
      <c r="T169" s="240"/>
      <c r="U169" s="234"/>
      <c r="V169" s="234">
        <f>SUM(V170:V462)</f>
        <v>406.53000000000003</v>
      </c>
      <c r="W169" s="234"/>
      <c r="X169" s="234"/>
      <c r="Y169" s="234"/>
      <c r="AG169" t="s">
        <v>127</v>
      </c>
    </row>
    <row r="170" spans="1:60" outlineLevel="1" x14ac:dyDescent="0.25">
      <c r="A170" s="242">
        <v>32</v>
      </c>
      <c r="B170" s="243" t="s">
        <v>588</v>
      </c>
      <c r="C170" s="260" t="s">
        <v>589</v>
      </c>
      <c r="D170" s="244" t="s">
        <v>328</v>
      </c>
      <c r="E170" s="245">
        <v>10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21</v>
      </c>
      <c r="M170" s="247">
        <f>G170*(1+L170/100)</f>
        <v>0</v>
      </c>
      <c r="N170" s="245">
        <v>2.2000000000000001E-4</v>
      </c>
      <c r="O170" s="245">
        <f>ROUND(E170*N170,2)</f>
        <v>0</v>
      </c>
      <c r="P170" s="245">
        <v>0</v>
      </c>
      <c r="Q170" s="245">
        <f>ROUND(E170*P170,2)</f>
        <v>0</v>
      </c>
      <c r="R170" s="247"/>
      <c r="S170" s="247" t="s">
        <v>131</v>
      </c>
      <c r="T170" s="248" t="s">
        <v>131</v>
      </c>
      <c r="U170" s="230">
        <v>0.75900000000000001</v>
      </c>
      <c r="V170" s="230">
        <f>ROUND(E170*U170,2)</f>
        <v>7.59</v>
      </c>
      <c r="W170" s="230"/>
      <c r="X170" s="230" t="s">
        <v>173</v>
      </c>
      <c r="Y170" s="230" t="s">
        <v>134</v>
      </c>
      <c r="Z170" s="210"/>
      <c r="AA170" s="210"/>
      <c r="AB170" s="210"/>
      <c r="AC170" s="210"/>
      <c r="AD170" s="210"/>
      <c r="AE170" s="210"/>
      <c r="AF170" s="210"/>
      <c r="AG170" s="210" t="s">
        <v>174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76" t="s">
        <v>590</v>
      </c>
      <c r="D171" s="272"/>
      <c r="E171" s="273">
        <v>3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176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76" t="s">
        <v>591</v>
      </c>
      <c r="D172" s="272"/>
      <c r="E172" s="273">
        <v>1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176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76" t="s">
        <v>592</v>
      </c>
      <c r="D173" s="272"/>
      <c r="E173" s="273">
        <v>3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176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77" t="s">
        <v>226</v>
      </c>
      <c r="D174" s="274"/>
      <c r="E174" s="275">
        <v>7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176</v>
      </c>
      <c r="AH174" s="210">
        <v>1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76" t="s">
        <v>593</v>
      </c>
      <c r="D175" s="272"/>
      <c r="E175" s="273">
        <v>3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176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77" t="s">
        <v>226</v>
      </c>
      <c r="D176" s="274"/>
      <c r="E176" s="275">
        <v>3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176</v>
      </c>
      <c r="AH176" s="210">
        <v>1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2">
        <v>33</v>
      </c>
      <c r="B177" s="243" t="s">
        <v>594</v>
      </c>
      <c r="C177" s="260" t="s">
        <v>595</v>
      </c>
      <c r="D177" s="244" t="s">
        <v>328</v>
      </c>
      <c r="E177" s="245">
        <v>4</v>
      </c>
      <c r="F177" s="246"/>
      <c r="G177" s="247">
        <f>ROUND(E177*F177,2)</f>
        <v>0</v>
      </c>
      <c r="H177" s="246"/>
      <c r="I177" s="247">
        <f>ROUND(E177*H177,2)</f>
        <v>0</v>
      </c>
      <c r="J177" s="246"/>
      <c r="K177" s="247">
        <f>ROUND(E177*J177,2)</f>
        <v>0</v>
      </c>
      <c r="L177" s="247">
        <v>21</v>
      </c>
      <c r="M177" s="247">
        <f>G177*(1+L177/100)</f>
        <v>0</v>
      </c>
      <c r="N177" s="245">
        <v>3.2000000000000003E-4</v>
      </c>
      <c r="O177" s="245">
        <f>ROUND(E177*N177,2)</f>
        <v>0</v>
      </c>
      <c r="P177" s="245">
        <v>0</v>
      </c>
      <c r="Q177" s="245">
        <f>ROUND(E177*P177,2)</f>
        <v>0</v>
      </c>
      <c r="R177" s="247"/>
      <c r="S177" s="247" t="s">
        <v>131</v>
      </c>
      <c r="T177" s="248" t="s">
        <v>131</v>
      </c>
      <c r="U177" s="230">
        <v>1.0940000000000001</v>
      </c>
      <c r="V177" s="230">
        <f>ROUND(E177*U177,2)</f>
        <v>4.38</v>
      </c>
      <c r="W177" s="230"/>
      <c r="X177" s="230" t="s">
        <v>173</v>
      </c>
      <c r="Y177" s="230" t="s">
        <v>134</v>
      </c>
      <c r="Z177" s="210"/>
      <c r="AA177" s="210"/>
      <c r="AB177" s="210"/>
      <c r="AC177" s="210"/>
      <c r="AD177" s="210"/>
      <c r="AE177" s="210"/>
      <c r="AF177" s="210"/>
      <c r="AG177" s="210" t="s">
        <v>174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76" t="s">
        <v>596</v>
      </c>
      <c r="D178" s="272"/>
      <c r="E178" s="273">
        <v>4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176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2">
        <v>34</v>
      </c>
      <c r="B179" s="243" t="s">
        <v>597</v>
      </c>
      <c r="C179" s="260" t="s">
        <v>598</v>
      </c>
      <c r="D179" s="244" t="s">
        <v>190</v>
      </c>
      <c r="E179" s="245">
        <v>108.11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21</v>
      </c>
      <c r="M179" s="247">
        <f>G179*(1+L179/100)</f>
        <v>0</v>
      </c>
      <c r="N179" s="245">
        <v>0</v>
      </c>
      <c r="O179" s="245">
        <f>ROUND(E179*N179,2)</f>
        <v>0</v>
      </c>
      <c r="P179" s="245">
        <v>0</v>
      </c>
      <c r="Q179" s="245">
        <f>ROUND(E179*P179,2)</f>
        <v>0</v>
      </c>
      <c r="R179" s="247"/>
      <c r="S179" s="247" t="s">
        <v>131</v>
      </c>
      <c r="T179" s="248" t="s">
        <v>131</v>
      </c>
      <c r="U179" s="230">
        <v>3.4000000000000002E-2</v>
      </c>
      <c r="V179" s="230">
        <f>ROUND(E179*U179,2)</f>
        <v>3.68</v>
      </c>
      <c r="W179" s="230"/>
      <c r="X179" s="230" t="s">
        <v>173</v>
      </c>
      <c r="Y179" s="230" t="s">
        <v>134</v>
      </c>
      <c r="Z179" s="210"/>
      <c r="AA179" s="210"/>
      <c r="AB179" s="210"/>
      <c r="AC179" s="210"/>
      <c r="AD179" s="210"/>
      <c r="AE179" s="210"/>
      <c r="AF179" s="210"/>
      <c r="AG179" s="210" t="s">
        <v>174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76" t="s">
        <v>599</v>
      </c>
      <c r="D180" s="272"/>
      <c r="E180" s="273">
        <v>108.11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176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2">
        <v>35</v>
      </c>
      <c r="B181" s="243" t="s">
        <v>600</v>
      </c>
      <c r="C181" s="260" t="s">
        <v>601</v>
      </c>
      <c r="D181" s="244" t="s">
        <v>190</v>
      </c>
      <c r="E181" s="245">
        <v>334.32</v>
      </c>
      <c r="F181" s="246"/>
      <c r="G181" s="247">
        <f>ROUND(E181*F181,2)</f>
        <v>0</v>
      </c>
      <c r="H181" s="246"/>
      <c r="I181" s="247">
        <f>ROUND(E181*H181,2)</f>
        <v>0</v>
      </c>
      <c r="J181" s="246"/>
      <c r="K181" s="247">
        <f>ROUND(E181*J181,2)</f>
        <v>0</v>
      </c>
      <c r="L181" s="247">
        <v>21</v>
      </c>
      <c r="M181" s="247">
        <f>G181*(1+L181/100)</f>
        <v>0</v>
      </c>
      <c r="N181" s="245">
        <v>0</v>
      </c>
      <c r="O181" s="245">
        <f>ROUND(E181*N181,2)</f>
        <v>0</v>
      </c>
      <c r="P181" s="245">
        <v>0</v>
      </c>
      <c r="Q181" s="245">
        <f>ROUND(E181*P181,2)</f>
        <v>0</v>
      </c>
      <c r="R181" s="247"/>
      <c r="S181" s="247" t="s">
        <v>131</v>
      </c>
      <c r="T181" s="248" t="s">
        <v>131</v>
      </c>
      <c r="U181" s="230">
        <v>0.126</v>
      </c>
      <c r="V181" s="230">
        <f>ROUND(E181*U181,2)</f>
        <v>42.12</v>
      </c>
      <c r="W181" s="230"/>
      <c r="X181" s="230" t="s">
        <v>173</v>
      </c>
      <c r="Y181" s="230" t="s">
        <v>134</v>
      </c>
      <c r="Z181" s="210"/>
      <c r="AA181" s="210"/>
      <c r="AB181" s="210"/>
      <c r="AC181" s="210"/>
      <c r="AD181" s="210"/>
      <c r="AE181" s="210"/>
      <c r="AF181" s="210"/>
      <c r="AG181" s="210" t="s">
        <v>174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76" t="s">
        <v>602</v>
      </c>
      <c r="D182" s="272"/>
      <c r="E182" s="273">
        <v>239.87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176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76" t="s">
        <v>603</v>
      </c>
      <c r="D183" s="272"/>
      <c r="E183" s="273">
        <v>94.45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176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2">
        <v>36</v>
      </c>
      <c r="B184" s="243" t="s">
        <v>604</v>
      </c>
      <c r="C184" s="260" t="s">
        <v>605</v>
      </c>
      <c r="D184" s="244" t="s">
        <v>328</v>
      </c>
      <c r="E184" s="245">
        <v>80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21</v>
      </c>
      <c r="M184" s="247">
        <f>G184*(1+L184/100)</f>
        <v>0</v>
      </c>
      <c r="N184" s="245">
        <v>0</v>
      </c>
      <c r="O184" s="245">
        <f>ROUND(E184*N184,2)</f>
        <v>0</v>
      </c>
      <c r="P184" s="245">
        <v>0</v>
      </c>
      <c r="Q184" s="245">
        <f>ROUND(E184*P184,2)</f>
        <v>0</v>
      </c>
      <c r="R184" s="247"/>
      <c r="S184" s="247" t="s">
        <v>131</v>
      </c>
      <c r="T184" s="248" t="s">
        <v>131</v>
      </c>
      <c r="U184" s="230">
        <v>0.16632</v>
      </c>
      <c r="V184" s="230">
        <f>ROUND(E184*U184,2)</f>
        <v>13.31</v>
      </c>
      <c r="W184" s="230"/>
      <c r="X184" s="230" t="s">
        <v>173</v>
      </c>
      <c r="Y184" s="230" t="s">
        <v>134</v>
      </c>
      <c r="Z184" s="210"/>
      <c r="AA184" s="210"/>
      <c r="AB184" s="210"/>
      <c r="AC184" s="210"/>
      <c r="AD184" s="210"/>
      <c r="AE184" s="210"/>
      <c r="AF184" s="210"/>
      <c r="AG184" s="210" t="s">
        <v>174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5">
      <c r="A185" s="227"/>
      <c r="B185" s="228"/>
      <c r="C185" s="276" t="s">
        <v>606</v>
      </c>
      <c r="D185" s="272"/>
      <c r="E185" s="273">
        <v>64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176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76" t="s">
        <v>607</v>
      </c>
      <c r="D186" s="272"/>
      <c r="E186" s="273">
        <v>16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176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2">
        <v>37</v>
      </c>
      <c r="B187" s="243" t="s">
        <v>608</v>
      </c>
      <c r="C187" s="260" t="s">
        <v>609</v>
      </c>
      <c r="D187" s="244" t="s">
        <v>328</v>
      </c>
      <c r="E187" s="245">
        <v>173</v>
      </c>
      <c r="F187" s="246"/>
      <c r="G187" s="247">
        <f>ROUND(E187*F187,2)</f>
        <v>0</v>
      </c>
      <c r="H187" s="246"/>
      <c r="I187" s="247">
        <f>ROUND(E187*H187,2)</f>
        <v>0</v>
      </c>
      <c r="J187" s="246"/>
      <c r="K187" s="247">
        <f>ROUND(E187*J187,2)</f>
        <v>0</v>
      </c>
      <c r="L187" s="247">
        <v>21</v>
      </c>
      <c r="M187" s="247">
        <f>G187*(1+L187/100)</f>
        <v>0</v>
      </c>
      <c r="N187" s="245">
        <v>0</v>
      </c>
      <c r="O187" s="245">
        <f>ROUND(E187*N187,2)</f>
        <v>0</v>
      </c>
      <c r="P187" s="245">
        <v>0</v>
      </c>
      <c r="Q187" s="245">
        <f>ROUND(E187*P187,2)</f>
        <v>0</v>
      </c>
      <c r="R187" s="247"/>
      <c r="S187" s="247" t="s">
        <v>131</v>
      </c>
      <c r="T187" s="248" t="s">
        <v>131</v>
      </c>
      <c r="U187" s="230">
        <v>0.28320000000000001</v>
      </c>
      <c r="V187" s="230">
        <f>ROUND(E187*U187,2)</f>
        <v>48.99</v>
      </c>
      <c r="W187" s="230"/>
      <c r="X187" s="230" t="s">
        <v>173</v>
      </c>
      <c r="Y187" s="230" t="s">
        <v>134</v>
      </c>
      <c r="Z187" s="210"/>
      <c r="AA187" s="210"/>
      <c r="AB187" s="210"/>
      <c r="AC187" s="210"/>
      <c r="AD187" s="210"/>
      <c r="AE187" s="210"/>
      <c r="AF187" s="210"/>
      <c r="AG187" s="210" t="s">
        <v>174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27"/>
      <c r="B188" s="228"/>
      <c r="C188" s="276" t="s">
        <v>610</v>
      </c>
      <c r="D188" s="272"/>
      <c r="E188" s="273">
        <v>14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176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76" t="s">
        <v>611</v>
      </c>
      <c r="D189" s="272"/>
      <c r="E189" s="273">
        <v>130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176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76" t="s">
        <v>612</v>
      </c>
      <c r="D190" s="272"/>
      <c r="E190" s="273">
        <v>9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176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76" t="s">
        <v>613</v>
      </c>
      <c r="D191" s="272"/>
      <c r="E191" s="273">
        <v>4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176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76" t="s">
        <v>614</v>
      </c>
      <c r="D192" s="272"/>
      <c r="E192" s="273">
        <v>16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176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52">
        <v>38</v>
      </c>
      <c r="B193" s="253" t="s">
        <v>615</v>
      </c>
      <c r="C193" s="263" t="s">
        <v>616</v>
      </c>
      <c r="D193" s="254" t="s">
        <v>328</v>
      </c>
      <c r="E193" s="255">
        <v>7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2.2000000000000001E-4</v>
      </c>
      <c r="O193" s="255">
        <f>ROUND(E193*N193,2)</f>
        <v>0</v>
      </c>
      <c r="P193" s="255">
        <v>0</v>
      </c>
      <c r="Q193" s="255">
        <f>ROUND(E193*P193,2)</f>
        <v>0</v>
      </c>
      <c r="R193" s="257"/>
      <c r="S193" s="257" t="s">
        <v>131</v>
      </c>
      <c r="T193" s="258" t="s">
        <v>131</v>
      </c>
      <c r="U193" s="230">
        <v>1.554</v>
      </c>
      <c r="V193" s="230">
        <f>ROUND(E193*U193,2)</f>
        <v>10.88</v>
      </c>
      <c r="W193" s="230"/>
      <c r="X193" s="230" t="s">
        <v>173</v>
      </c>
      <c r="Y193" s="230" t="s">
        <v>134</v>
      </c>
      <c r="Z193" s="210"/>
      <c r="AA193" s="210"/>
      <c r="AB193" s="210"/>
      <c r="AC193" s="210"/>
      <c r="AD193" s="210"/>
      <c r="AE193" s="210"/>
      <c r="AF193" s="210"/>
      <c r="AG193" s="210" t="s">
        <v>174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52">
        <v>39</v>
      </c>
      <c r="B194" s="253" t="s">
        <v>617</v>
      </c>
      <c r="C194" s="263" t="s">
        <v>618</v>
      </c>
      <c r="D194" s="254" t="s">
        <v>328</v>
      </c>
      <c r="E194" s="255">
        <v>3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21</v>
      </c>
      <c r="M194" s="257">
        <f>G194*(1+L194/100)</f>
        <v>0</v>
      </c>
      <c r="N194" s="255">
        <v>1.1E-4</v>
      </c>
      <c r="O194" s="255">
        <f>ROUND(E194*N194,2)</f>
        <v>0</v>
      </c>
      <c r="P194" s="255">
        <v>0</v>
      </c>
      <c r="Q194" s="255">
        <f>ROUND(E194*P194,2)</f>
        <v>0</v>
      </c>
      <c r="R194" s="257"/>
      <c r="S194" s="257" t="s">
        <v>131</v>
      </c>
      <c r="T194" s="258" t="s">
        <v>131</v>
      </c>
      <c r="U194" s="230">
        <v>0.70799999999999996</v>
      </c>
      <c r="V194" s="230">
        <f>ROUND(E194*U194,2)</f>
        <v>2.12</v>
      </c>
      <c r="W194" s="230"/>
      <c r="X194" s="230" t="s">
        <v>173</v>
      </c>
      <c r="Y194" s="230" t="s">
        <v>134</v>
      </c>
      <c r="Z194" s="210"/>
      <c r="AA194" s="210"/>
      <c r="AB194" s="210"/>
      <c r="AC194" s="210"/>
      <c r="AD194" s="210"/>
      <c r="AE194" s="210"/>
      <c r="AF194" s="210"/>
      <c r="AG194" s="210" t="s">
        <v>174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52">
        <v>40</v>
      </c>
      <c r="B195" s="253" t="s">
        <v>619</v>
      </c>
      <c r="C195" s="263" t="s">
        <v>620</v>
      </c>
      <c r="D195" s="254" t="s">
        <v>328</v>
      </c>
      <c r="E195" s="255">
        <v>16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21</v>
      </c>
      <c r="M195" s="257">
        <f>G195*(1+L195/100)</f>
        <v>0</v>
      </c>
      <c r="N195" s="255">
        <v>0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131</v>
      </c>
      <c r="T195" s="258" t="s">
        <v>131</v>
      </c>
      <c r="U195" s="230">
        <v>3.4740000000000002</v>
      </c>
      <c r="V195" s="230">
        <f>ROUND(E195*U195,2)</f>
        <v>55.58</v>
      </c>
      <c r="W195" s="230"/>
      <c r="X195" s="230" t="s">
        <v>173</v>
      </c>
      <c r="Y195" s="230" t="s">
        <v>134</v>
      </c>
      <c r="Z195" s="210"/>
      <c r="AA195" s="210"/>
      <c r="AB195" s="210"/>
      <c r="AC195" s="210"/>
      <c r="AD195" s="210"/>
      <c r="AE195" s="210"/>
      <c r="AF195" s="210"/>
      <c r="AG195" s="210" t="s">
        <v>174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2">
        <v>41</v>
      </c>
      <c r="B196" s="243" t="s">
        <v>621</v>
      </c>
      <c r="C196" s="260" t="s">
        <v>622</v>
      </c>
      <c r="D196" s="244" t="s">
        <v>190</v>
      </c>
      <c r="E196" s="245">
        <v>108.11</v>
      </c>
      <c r="F196" s="246"/>
      <c r="G196" s="247">
        <f>ROUND(E196*F196,2)</f>
        <v>0</v>
      </c>
      <c r="H196" s="246"/>
      <c r="I196" s="247">
        <f>ROUND(E196*H196,2)</f>
        <v>0</v>
      </c>
      <c r="J196" s="246"/>
      <c r="K196" s="247">
        <f>ROUND(E196*J196,2)</f>
        <v>0</v>
      </c>
      <c r="L196" s="247">
        <v>21</v>
      </c>
      <c r="M196" s="247">
        <f>G196*(1+L196/100)</f>
        <v>0</v>
      </c>
      <c r="N196" s="245">
        <v>0</v>
      </c>
      <c r="O196" s="245">
        <f>ROUND(E196*N196,2)</f>
        <v>0</v>
      </c>
      <c r="P196" s="245">
        <v>0</v>
      </c>
      <c r="Q196" s="245">
        <f>ROUND(E196*P196,2)</f>
        <v>0</v>
      </c>
      <c r="R196" s="247"/>
      <c r="S196" s="247" t="s">
        <v>131</v>
      </c>
      <c r="T196" s="248" t="s">
        <v>131</v>
      </c>
      <c r="U196" s="230">
        <v>4.3999999999999997E-2</v>
      </c>
      <c r="V196" s="230">
        <f>ROUND(E196*U196,2)</f>
        <v>4.76</v>
      </c>
      <c r="W196" s="230"/>
      <c r="X196" s="230" t="s">
        <v>173</v>
      </c>
      <c r="Y196" s="230" t="s">
        <v>134</v>
      </c>
      <c r="Z196" s="210"/>
      <c r="AA196" s="210"/>
      <c r="AB196" s="210"/>
      <c r="AC196" s="210"/>
      <c r="AD196" s="210"/>
      <c r="AE196" s="210"/>
      <c r="AF196" s="210"/>
      <c r="AG196" s="210" t="s">
        <v>174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27"/>
      <c r="B197" s="228"/>
      <c r="C197" s="276" t="s">
        <v>599</v>
      </c>
      <c r="D197" s="272"/>
      <c r="E197" s="273">
        <v>108.11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176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2">
        <v>42</v>
      </c>
      <c r="B198" s="243" t="s">
        <v>623</v>
      </c>
      <c r="C198" s="260" t="s">
        <v>624</v>
      </c>
      <c r="D198" s="244" t="s">
        <v>190</v>
      </c>
      <c r="E198" s="245">
        <v>334.32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0</v>
      </c>
      <c r="O198" s="245">
        <f>ROUND(E198*N198,2)</f>
        <v>0</v>
      </c>
      <c r="P198" s="245">
        <v>0</v>
      </c>
      <c r="Q198" s="245">
        <f>ROUND(E198*P198,2)</f>
        <v>0</v>
      </c>
      <c r="R198" s="247"/>
      <c r="S198" s="247" t="s">
        <v>131</v>
      </c>
      <c r="T198" s="248" t="s">
        <v>131</v>
      </c>
      <c r="U198" s="230">
        <v>4.3999999999999997E-2</v>
      </c>
      <c r="V198" s="230">
        <f>ROUND(E198*U198,2)</f>
        <v>14.71</v>
      </c>
      <c r="W198" s="230"/>
      <c r="X198" s="230" t="s">
        <v>173</v>
      </c>
      <c r="Y198" s="230" t="s">
        <v>134</v>
      </c>
      <c r="Z198" s="210"/>
      <c r="AA198" s="210"/>
      <c r="AB198" s="210"/>
      <c r="AC198" s="210"/>
      <c r="AD198" s="210"/>
      <c r="AE198" s="210"/>
      <c r="AF198" s="210"/>
      <c r="AG198" s="210" t="s">
        <v>174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76" t="s">
        <v>602</v>
      </c>
      <c r="D199" s="272"/>
      <c r="E199" s="273">
        <v>239.87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176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76" t="s">
        <v>603</v>
      </c>
      <c r="D200" s="272"/>
      <c r="E200" s="273">
        <v>94.45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176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2">
        <v>43</v>
      </c>
      <c r="B201" s="243" t="s">
        <v>625</v>
      </c>
      <c r="C201" s="260" t="s">
        <v>626</v>
      </c>
      <c r="D201" s="244" t="s">
        <v>190</v>
      </c>
      <c r="E201" s="245">
        <v>108.11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0</v>
      </c>
      <c r="O201" s="245">
        <f>ROUND(E201*N201,2)</f>
        <v>0</v>
      </c>
      <c r="P201" s="245">
        <v>0</v>
      </c>
      <c r="Q201" s="245">
        <f>ROUND(E201*P201,2)</f>
        <v>0</v>
      </c>
      <c r="R201" s="247"/>
      <c r="S201" s="247" t="s">
        <v>131</v>
      </c>
      <c r="T201" s="248" t="s">
        <v>131</v>
      </c>
      <c r="U201" s="230">
        <v>0.15</v>
      </c>
      <c r="V201" s="230">
        <f>ROUND(E201*U201,2)</f>
        <v>16.22</v>
      </c>
      <c r="W201" s="230"/>
      <c r="X201" s="230" t="s">
        <v>173</v>
      </c>
      <c r="Y201" s="230" t="s">
        <v>134</v>
      </c>
      <c r="Z201" s="210"/>
      <c r="AA201" s="210"/>
      <c r="AB201" s="210"/>
      <c r="AC201" s="210"/>
      <c r="AD201" s="210"/>
      <c r="AE201" s="210"/>
      <c r="AF201" s="210"/>
      <c r="AG201" s="210" t="s">
        <v>174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76" t="s">
        <v>599</v>
      </c>
      <c r="D202" s="272"/>
      <c r="E202" s="273">
        <v>108.11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176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2">
        <v>44</v>
      </c>
      <c r="B203" s="243" t="s">
        <v>627</v>
      </c>
      <c r="C203" s="260" t="s">
        <v>628</v>
      </c>
      <c r="D203" s="244" t="s">
        <v>190</v>
      </c>
      <c r="E203" s="245">
        <v>334.32</v>
      </c>
      <c r="F203" s="246"/>
      <c r="G203" s="247">
        <f>ROUND(E203*F203,2)</f>
        <v>0</v>
      </c>
      <c r="H203" s="246"/>
      <c r="I203" s="247">
        <f>ROUND(E203*H203,2)</f>
        <v>0</v>
      </c>
      <c r="J203" s="246"/>
      <c r="K203" s="247">
        <f>ROUND(E203*J203,2)</f>
        <v>0</v>
      </c>
      <c r="L203" s="247">
        <v>21</v>
      </c>
      <c r="M203" s="247">
        <f>G203*(1+L203/100)</f>
        <v>0</v>
      </c>
      <c r="N203" s="245">
        <v>0</v>
      </c>
      <c r="O203" s="245">
        <f>ROUND(E203*N203,2)</f>
        <v>0</v>
      </c>
      <c r="P203" s="245">
        <v>0</v>
      </c>
      <c r="Q203" s="245">
        <f>ROUND(E203*P203,2)</f>
        <v>0</v>
      </c>
      <c r="R203" s="247"/>
      <c r="S203" s="247" t="s">
        <v>131</v>
      </c>
      <c r="T203" s="248" t="s">
        <v>131</v>
      </c>
      <c r="U203" s="230">
        <v>0.21</v>
      </c>
      <c r="V203" s="230">
        <f>ROUND(E203*U203,2)</f>
        <v>70.209999999999994</v>
      </c>
      <c r="W203" s="230"/>
      <c r="X203" s="230" t="s">
        <v>173</v>
      </c>
      <c r="Y203" s="230" t="s">
        <v>134</v>
      </c>
      <c r="Z203" s="210"/>
      <c r="AA203" s="210"/>
      <c r="AB203" s="210"/>
      <c r="AC203" s="210"/>
      <c r="AD203" s="210"/>
      <c r="AE203" s="210"/>
      <c r="AF203" s="210"/>
      <c r="AG203" s="210" t="s">
        <v>174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76" t="s">
        <v>602</v>
      </c>
      <c r="D204" s="272"/>
      <c r="E204" s="273">
        <v>239.87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176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76" t="s">
        <v>603</v>
      </c>
      <c r="D205" s="272"/>
      <c r="E205" s="273">
        <v>94.45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176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2">
        <v>45</v>
      </c>
      <c r="B206" s="243" t="s">
        <v>629</v>
      </c>
      <c r="C206" s="260" t="s">
        <v>630</v>
      </c>
      <c r="D206" s="244" t="s">
        <v>328</v>
      </c>
      <c r="E206" s="245">
        <v>16</v>
      </c>
      <c r="F206" s="246"/>
      <c r="G206" s="247">
        <f>ROUND(E206*F206,2)</f>
        <v>0</v>
      </c>
      <c r="H206" s="246"/>
      <c r="I206" s="247">
        <f>ROUND(E206*H206,2)</f>
        <v>0</v>
      </c>
      <c r="J206" s="246"/>
      <c r="K206" s="247">
        <f>ROUND(E206*J206,2)</f>
        <v>0</v>
      </c>
      <c r="L206" s="247">
        <v>21</v>
      </c>
      <c r="M206" s="247">
        <f>G206*(1+L206/100)</f>
        <v>0</v>
      </c>
      <c r="N206" s="245">
        <v>0.40105000000000002</v>
      </c>
      <c r="O206" s="245">
        <f>ROUND(E206*N206,2)</f>
        <v>6.42</v>
      </c>
      <c r="P206" s="245">
        <v>0</v>
      </c>
      <c r="Q206" s="245">
        <f>ROUND(E206*P206,2)</f>
        <v>0</v>
      </c>
      <c r="R206" s="247"/>
      <c r="S206" s="247" t="s">
        <v>131</v>
      </c>
      <c r="T206" s="248" t="s">
        <v>131</v>
      </c>
      <c r="U206" s="230">
        <v>1.09236</v>
      </c>
      <c r="V206" s="230">
        <f>ROUND(E206*U206,2)</f>
        <v>17.48</v>
      </c>
      <c r="W206" s="230"/>
      <c r="X206" s="230" t="s">
        <v>173</v>
      </c>
      <c r="Y206" s="230" t="s">
        <v>134</v>
      </c>
      <c r="Z206" s="210"/>
      <c r="AA206" s="210"/>
      <c r="AB206" s="210"/>
      <c r="AC206" s="210"/>
      <c r="AD206" s="210"/>
      <c r="AE206" s="210"/>
      <c r="AF206" s="210"/>
      <c r="AG206" s="210" t="s">
        <v>174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5">
      <c r="A207" s="227"/>
      <c r="B207" s="228"/>
      <c r="C207" s="261" t="s">
        <v>631</v>
      </c>
      <c r="D207" s="249"/>
      <c r="E207" s="249"/>
      <c r="F207" s="249"/>
      <c r="G207" s="249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137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2">
        <v>46</v>
      </c>
      <c r="B208" s="243" t="s">
        <v>632</v>
      </c>
      <c r="C208" s="260" t="s">
        <v>633</v>
      </c>
      <c r="D208" s="244" t="s">
        <v>328</v>
      </c>
      <c r="E208" s="245">
        <v>23</v>
      </c>
      <c r="F208" s="246"/>
      <c r="G208" s="247">
        <f>ROUND(E208*F208,2)</f>
        <v>0</v>
      </c>
      <c r="H208" s="246"/>
      <c r="I208" s="247">
        <f>ROUND(E208*H208,2)</f>
        <v>0</v>
      </c>
      <c r="J208" s="246"/>
      <c r="K208" s="247">
        <f>ROUND(E208*J208,2)</f>
        <v>0</v>
      </c>
      <c r="L208" s="247">
        <v>21</v>
      </c>
      <c r="M208" s="247">
        <f>G208*(1+L208/100)</f>
        <v>0</v>
      </c>
      <c r="N208" s="245">
        <v>0.12303</v>
      </c>
      <c r="O208" s="245">
        <f>ROUND(E208*N208,2)</f>
        <v>2.83</v>
      </c>
      <c r="P208" s="245">
        <v>0</v>
      </c>
      <c r="Q208" s="245">
        <f>ROUND(E208*P208,2)</f>
        <v>0</v>
      </c>
      <c r="R208" s="247"/>
      <c r="S208" s="247" t="s">
        <v>131</v>
      </c>
      <c r="T208" s="248" t="s">
        <v>131</v>
      </c>
      <c r="U208" s="230">
        <v>0.86299999999999999</v>
      </c>
      <c r="V208" s="230">
        <f>ROUND(E208*U208,2)</f>
        <v>19.850000000000001</v>
      </c>
      <c r="W208" s="230"/>
      <c r="X208" s="230" t="s">
        <v>173</v>
      </c>
      <c r="Y208" s="230" t="s">
        <v>134</v>
      </c>
      <c r="Z208" s="210"/>
      <c r="AA208" s="210"/>
      <c r="AB208" s="210"/>
      <c r="AC208" s="210"/>
      <c r="AD208" s="210"/>
      <c r="AE208" s="210"/>
      <c r="AF208" s="210"/>
      <c r="AG208" s="210" t="s">
        <v>174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76" t="s">
        <v>634</v>
      </c>
      <c r="D209" s="272"/>
      <c r="E209" s="273">
        <v>16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176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76" t="s">
        <v>635</v>
      </c>
      <c r="D210" s="272"/>
      <c r="E210" s="273">
        <v>7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176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52">
        <v>47</v>
      </c>
      <c r="B211" s="253" t="s">
        <v>636</v>
      </c>
      <c r="C211" s="263" t="s">
        <v>637</v>
      </c>
      <c r="D211" s="254" t="s">
        <v>328</v>
      </c>
      <c r="E211" s="255">
        <v>3</v>
      </c>
      <c r="F211" s="256"/>
      <c r="G211" s="257">
        <f>ROUND(E211*F211,2)</f>
        <v>0</v>
      </c>
      <c r="H211" s="256"/>
      <c r="I211" s="257">
        <f>ROUND(E211*H211,2)</f>
        <v>0</v>
      </c>
      <c r="J211" s="256"/>
      <c r="K211" s="257">
        <f>ROUND(E211*J211,2)</f>
        <v>0</v>
      </c>
      <c r="L211" s="257">
        <v>21</v>
      </c>
      <c r="M211" s="257">
        <f>G211*(1+L211/100)</f>
        <v>0</v>
      </c>
      <c r="N211" s="255">
        <v>0.32906000000000002</v>
      </c>
      <c r="O211" s="255">
        <f>ROUND(E211*N211,2)</f>
        <v>0.99</v>
      </c>
      <c r="P211" s="255">
        <v>0</v>
      </c>
      <c r="Q211" s="255">
        <f>ROUND(E211*P211,2)</f>
        <v>0</v>
      </c>
      <c r="R211" s="257"/>
      <c r="S211" s="257" t="s">
        <v>131</v>
      </c>
      <c r="T211" s="258" t="s">
        <v>131</v>
      </c>
      <c r="U211" s="230">
        <v>1.1819999999999999</v>
      </c>
      <c r="V211" s="230">
        <f>ROUND(E211*U211,2)</f>
        <v>3.55</v>
      </c>
      <c r="W211" s="230"/>
      <c r="X211" s="230" t="s">
        <v>173</v>
      </c>
      <c r="Y211" s="230" t="s">
        <v>134</v>
      </c>
      <c r="Z211" s="210"/>
      <c r="AA211" s="210"/>
      <c r="AB211" s="210"/>
      <c r="AC211" s="210"/>
      <c r="AD211" s="210"/>
      <c r="AE211" s="210"/>
      <c r="AF211" s="210"/>
      <c r="AG211" s="210" t="s">
        <v>174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2">
        <v>48</v>
      </c>
      <c r="B212" s="243" t="s">
        <v>638</v>
      </c>
      <c r="C212" s="260" t="s">
        <v>639</v>
      </c>
      <c r="D212" s="244" t="s">
        <v>328</v>
      </c>
      <c r="E212" s="245">
        <v>23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2.1000000000000001E-4</v>
      </c>
      <c r="O212" s="245">
        <f>ROUND(E212*N212,2)</f>
        <v>0</v>
      </c>
      <c r="P212" s="245">
        <v>0</v>
      </c>
      <c r="Q212" s="245">
        <f>ROUND(E212*P212,2)</f>
        <v>0</v>
      </c>
      <c r="R212" s="247"/>
      <c r="S212" s="247" t="s">
        <v>131</v>
      </c>
      <c r="T212" s="248" t="s">
        <v>131</v>
      </c>
      <c r="U212" s="230">
        <v>0.33600000000000002</v>
      </c>
      <c r="V212" s="230">
        <f>ROUND(E212*U212,2)</f>
        <v>7.73</v>
      </c>
      <c r="W212" s="230"/>
      <c r="X212" s="230" t="s">
        <v>173</v>
      </c>
      <c r="Y212" s="230" t="s">
        <v>134</v>
      </c>
      <c r="Z212" s="210"/>
      <c r="AA212" s="210"/>
      <c r="AB212" s="210"/>
      <c r="AC212" s="210"/>
      <c r="AD212" s="210"/>
      <c r="AE212" s="210"/>
      <c r="AF212" s="210"/>
      <c r="AG212" s="210" t="s">
        <v>174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5">
      <c r="A213" s="227"/>
      <c r="B213" s="228"/>
      <c r="C213" s="261" t="s">
        <v>640</v>
      </c>
      <c r="D213" s="249"/>
      <c r="E213" s="249"/>
      <c r="F213" s="249"/>
      <c r="G213" s="249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76" t="s">
        <v>641</v>
      </c>
      <c r="D214" s="272"/>
      <c r="E214" s="273">
        <v>16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176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76" t="s">
        <v>642</v>
      </c>
      <c r="D215" s="272"/>
      <c r="E215" s="273">
        <v>3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176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76" t="s">
        <v>643</v>
      </c>
      <c r="D216" s="272"/>
      <c r="E216" s="273">
        <v>4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176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2">
        <v>49</v>
      </c>
      <c r="B217" s="243" t="s">
        <v>644</v>
      </c>
      <c r="C217" s="260" t="s">
        <v>645</v>
      </c>
      <c r="D217" s="244" t="s">
        <v>190</v>
      </c>
      <c r="E217" s="245">
        <v>442.43</v>
      </c>
      <c r="F217" s="246"/>
      <c r="G217" s="247">
        <f>ROUND(E217*F217,2)</f>
        <v>0</v>
      </c>
      <c r="H217" s="246"/>
      <c r="I217" s="247">
        <f>ROUND(E217*H217,2)</f>
        <v>0</v>
      </c>
      <c r="J217" s="246"/>
      <c r="K217" s="247">
        <f>ROUND(E217*J217,2)</f>
        <v>0</v>
      </c>
      <c r="L217" s="247">
        <v>21</v>
      </c>
      <c r="M217" s="247">
        <f>G217*(1+L217/100)</f>
        <v>0</v>
      </c>
      <c r="N217" s="245">
        <v>0</v>
      </c>
      <c r="O217" s="245">
        <f>ROUND(E217*N217,2)</f>
        <v>0</v>
      </c>
      <c r="P217" s="245">
        <v>0</v>
      </c>
      <c r="Q217" s="245">
        <f>ROUND(E217*P217,2)</f>
        <v>0</v>
      </c>
      <c r="R217" s="247"/>
      <c r="S217" s="247" t="s">
        <v>131</v>
      </c>
      <c r="T217" s="248" t="s">
        <v>131</v>
      </c>
      <c r="U217" s="230">
        <v>2.5999999999999999E-2</v>
      </c>
      <c r="V217" s="230">
        <f>ROUND(E217*U217,2)</f>
        <v>11.5</v>
      </c>
      <c r="W217" s="230"/>
      <c r="X217" s="230" t="s">
        <v>173</v>
      </c>
      <c r="Y217" s="230" t="s">
        <v>134</v>
      </c>
      <c r="Z217" s="210"/>
      <c r="AA217" s="210"/>
      <c r="AB217" s="210"/>
      <c r="AC217" s="210"/>
      <c r="AD217" s="210"/>
      <c r="AE217" s="210"/>
      <c r="AF217" s="210"/>
      <c r="AG217" s="210" t="s">
        <v>174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76" t="s">
        <v>602</v>
      </c>
      <c r="D218" s="272"/>
      <c r="E218" s="273">
        <v>239.87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176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76" t="s">
        <v>603</v>
      </c>
      <c r="D219" s="272"/>
      <c r="E219" s="273">
        <v>94.45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176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76" t="s">
        <v>599</v>
      </c>
      <c r="D220" s="272"/>
      <c r="E220" s="273">
        <v>108.11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176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2">
        <v>50</v>
      </c>
      <c r="B221" s="243" t="s">
        <v>646</v>
      </c>
      <c r="C221" s="260" t="s">
        <v>647</v>
      </c>
      <c r="D221" s="244" t="s">
        <v>190</v>
      </c>
      <c r="E221" s="245">
        <v>442.43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21</v>
      </c>
      <c r="M221" s="247">
        <f>G221*(1+L221/100)</f>
        <v>0</v>
      </c>
      <c r="N221" s="245">
        <v>5.0000000000000002E-5</v>
      </c>
      <c r="O221" s="245">
        <f>ROUND(E221*N221,2)</f>
        <v>0.02</v>
      </c>
      <c r="P221" s="245">
        <v>0</v>
      </c>
      <c r="Q221" s="245">
        <f>ROUND(E221*P221,2)</f>
        <v>0</v>
      </c>
      <c r="R221" s="247"/>
      <c r="S221" s="247" t="s">
        <v>131</v>
      </c>
      <c r="T221" s="248" t="s">
        <v>131</v>
      </c>
      <c r="U221" s="230">
        <v>3.4000000000000002E-2</v>
      </c>
      <c r="V221" s="230">
        <f>ROUND(E221*U221,2)</f>
        <v>15.04</v>
      </c>
      <c r="W221" s="230"/>
      <c r="X221" s="230" t="s">
        <v>173</v>
      </c>
      <c r="Y221" s="230" t="s">
        <v>134</v>
      </c>
      <c r="Z221" s="210"/>
      <c r="AA221" s="210"/>
      <c r="AB221" s="210"/>
      <c r="AC221" s="210"/>
      <c r="AD221" s="210"/>
      <c r="AE221" s="210"/>
      <c r="AF221" s="210"/>
      <c r="AG221" s="210" t="s">
        <v>174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76" t="s">
        <v>602</v>
      </c>
      <c r="D222" s="272"/>
      <c r="E222" s="273">
        <v>239.87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176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76" t="s">
        <v>603</v>
      </c>
      <c r="D223" s="272"/>
      <c r="E223" s="273">
        <v>94.45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176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76" t="s">
        <v>599</v>
      </c>
      <c r="D224" s="272"/>
      <c r="E224" s="273">
        <v>108.11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176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2">
        <v>51</v>
      </c>
      <c r="B225" s="243" t="s">
        <v>648</v>
      </c>
      <c r="C225" s="260" t="s">
        <v>649</v>
      </c>
      <c r="D225" s="244" t="s">
        <v>328</v>
      </c>
      <c r="E225" s="245">
        <v>23</v>
      </c>
      <c r="F225" s="246"/>
      <c r="G225" s="247">
        <f>ROUND(E225*F225,2)</f>
        <v>0</v>
      </c>
      <c r="H225" s="246"/>
      <c r="I225" s="247">
        <f>ROUND(E225*H225,2)</f>
        <v>0</v>
      </c>
      <c r="J225" s="246"/>
      <c r="K225" s="247">
        <f>ROUND(E225*J225,2)</f>
        <v>0</v>
      </c>
      <c r="L225" s="247">
        <v>21</v>
      </c>
      <c r="M225" s="247">
        <f>G225*(1+L225/100)</f>
        <v>0</v>
      </c>
      <c r="N225" s="245">
        <v>0</v>
      </c>
      <c r="O225" s="245">
        <f>ROUND(E225*N225,2)</f>
        <v>0</v>
      </c>
      <c r="P225" s="245">
        <v>0</v>
      </c>
      <c r="Q225" s="245">
        <f>ROUND(E225*P225,2)</f>
        <v>0</v>
      </c>
      <c r="R225" s="247"/>
      <c r="S225" s="247" t="s">
        <v>131</v>
      </c>
      <c r="T225" s="248" t="s">
        <v>131</v>
      </c>
      <c r="U225" s="230">
        <v>0.97899999999999998</v>
      </c>
      <c r="V225" s="230">
        <f>ROUND(E225*U225,2)</f>
        <v>22.52</v>
      </c>
      <c r="W225" s="230"/>
      <c r="X225" s="230" t="s">
        <v>173</v>
      </c>
      <c r="Y225" s="230" t="s">
        <v>134</v>
      </c>
      <c r="Z225" s="210"/>
      <c r="AA225" s="210"/>
      <c r="AB225" s="210"/>
      <c r="AC225" s="210"/>
      <c r="AD225" s="210"/>
      <c r="AE225" s="210"/>
      <c r="AF225" s="210"/>
      <c r="AG225" s="210" t="s">
        <v>174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76" t="s">
        <v>634</v>
      </c>
      <c r="D226" s="272"/>
      <c r="E226" s="273">
        <v>16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176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76" t="s">
        <v>635</v>
      </c>
      <c r="D227" s="272"/>
      <c r="E227" s="273">
        <v>7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176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52">
        <v>52</v>
      </c>
      <c r="B228" s="253" t="s">
        <v>650</v>
      </c>
      <c r="C228" s="263" t="s">
        <v>651</v>
      </c>
      <c r="D228" s="254" t="s">
        <v>328</v>
      </c>
      <c r="E228" s="255">
        <v>30</v>
      </c>
      <c r="F228" s="256"/>
      <c r="G228" s="257">
        <f>ROUND(E228*F228,2)</f>
        <v>0</v>
      </c>
      <c r="H228" s="256"/>
      <c r="I228" s="257">
        <f>ROUND(E228*H228,2)</f>
        <v>0</v>
      </c>
      <c r="J228" s="256"/>
      <c r="K228" s="257">
        <f>ROUND(E228*J228,2)</f>
        <v>0</v>
      </c>
      <c r="L228" s="257">
        <v>21</v>
      </c>
      <c r="M228" s="257">
        <f>G228*(1+L228/100)</f>
        <v>0</v>
      </c>
      <c r="N228" s="255">
        <v>0</v>
      </c>
      <c r="O228" s="255">
        <f>ROUND(E228*N228,2)</f>
        <v>0</v>
      </c>
      <c r="P228" s="255">
        <v>0</v>
      </c>
      <c r="Q228" s="255">
        <f>ROUND(E228*P228,2)</f>
        <v>0</v>
      </c>
      <c r="R228" s="257"/>
      <c r="S228" s="257" t="s">
        <v>131</v>
      </c>
      <c r="T228" s="258" t="s">
        <v>131</v>
      </c>
      <c r="U228" s="230">
        <v>0.47699999999999998</v>
      </c>
      <c r="V228" s="230">
        <f>ROUND(E228*U228,2)</f>
        <v>14.31</v>
      </c>
      <c r="W228" s="230"/>
      <c r="X228" s="230" t="s">
        <v>173</v>
      </c>
      <c r="Y228" s="230" t="s">
        <v>134</v>
      </c>
      <c r="Z228" s="210"/>
      <c r="AA228" s="210"/>
      <c r="AB228" s="210"/>
      <c r="AC228" s="210"/>
      <c r="AD228" s="210"/>
      <c r="AE228" s="210"/>
      <c r="AF228" s="210"/>
      <c r="AG228" s="210" t="s">
        <v>174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2">
        <v>53</v>
      </c>
      <c r="B229" s="243" t="s">
        <v>652</v>
      </c>
      <c r="C229" s="260" t="s">
        <v>653</v>
      </c>
      <c r="D229" s="244" t="s">
        <v>654</v>
      </c>
      <c r="E229" s="245">
        <v>18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7"/>
      <c r="S229" s="247" t="s">
        <v>142</v>
      </c>
      <c r="T229" s="248" t="s">
        <v>132</v>
      </c>
      <c r="U229" s="230">
        <v>0</v>
      </c>
      <c r="V229" s="230">
        <f>ROUND(E229*U229,2)</f>
        <v>0</v>
      </c>
      <c r="W229" s="230"/>
      <c r="X229" s="230" t="s">
        <v>173</v>
      </c>
      <c r="Y229" s="230" t="s">
        <v>134</v>
      </c>
      <c r="Z229" s="210"/>
      <c r="AA229" s="210"/>
      <c r="AB229" s="210"/>
      <c r="AC229" s="210"/>
      <c r="AD229" s="210"/>
      <c r="AE229" s="210"/>
      <c r="AF229" s="210"/>
      <c r="AG229" s="210" t="s">
        <v>174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76" t="s">
        <v>655</v>
      </c>
      <c r="D230" s="272"/>
      <c r="E230" s="273">
        <v>1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176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76" t="s">
        <v>656</v>
      </c>
      <c r="D231" s="272"/>
      <c r="E231" s="273">
        <v>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176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76" t="s">
        <v>634</v>
      </c>
      <c r="D232" s="272"/>
      <c r="E232" s="273">
        <v>16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176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52">
        <v>54</v>
      </c>
      <c r="B233" s="253" t="s">
        <v>657</v>
      </c>
      <c r="C233" s="263" t="s">
        <v>658</v>
      </c>
      <c r="D233" s="254" t="s">
        <v>654</v>
      </c>
      <c r="E233" s="255">
        <v>3</v>
      </c>
      <c r="F233" s="256"/>
      <c r="G233" s="257">
        <f>ROUND(E233*F233,2)</f>
        <v>0</v>
      </c>
      <c r="H233" s="256"/>
      <c r="I233" s="257">
        <f>ROUND(E233*H233,2)</f>
        <v>0</v>
      </c>
      <c r="J233" s="256"/>
      <c r="K233" s="257">
        <f>ROUND(E233*J233,2)</f>
        <v>0</v>
      </c>
      <c r="L233" s="257">
        <v>21</v>
      </c>
      <c r="M233" s="257">
        <f>G233*(1+L233/100)</f>
        <v>0</v>
      </c>
      <c r="N233" s="255">
        <v>0</v>
      </c>
      <c r="O233" s="255">
        <f>ROUND(E233*N233,2)</f>
        <v>0</v>
      </c>
      <c r="P233" s="255">
        <v>0</v>
      </c>
      <c r="Q233" s="255">
        <f>ROUND(E233*P233,2)</f>
        <v>0</v>
      </c>
      <c r="R233" s="257"/>
      <c r="S233" s="257" t="s">
        <v>142</v>
      </c>
      <c r="T233" s="258" t="s">
        <v>132</v>
      </c>
      <c r="U233" s="230">
        <v>0</v>
      </c>
      <c r="V233" s="230">
        <f>ROUND(E233*U233,2)</f>
        <v>0</v>
      </c>
      <c r="W233" s="230"/>
      <c r="X233" s="230" t="s">
        <v>173</v>
      </c>
      <c r="Y233" s="230" t="s">
        <v>134</v>
      </c>
      <c r="Z233" s="210"/>
      <c r="AA233" s="210"/>
      <c r="AB233" s="210"/>
      <c r="AC233" s="210"/>
      <c r="AD233" s="210"/>
      <c r="AE233" s="210"/>
      <c r="AF233" s="210"/>
      <c r="AG233" s="210" t="s">
        <v>174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0.6" outlineLevel="1" x14ac:dyDescent="0.25">
      <c r="A234" s="242">
        <v>55</v>
      </c>
      <c r="B234" s="243" t="s">
        <v>659</v>
      </c>
      <c r="C234" s="260" t="s">
        <v>660</v>
      </c>
      <c r="D234" s="244" t="s">
        <v>654</v>
      </c>
      <c r="E234" s="245">
        <v>18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0</v>
      </c>
      <c r="O234" s="245">
        <f>ROUND(E234*N234,2)</f>
        <v>0</v>
      </c>
      <c r="P234" s="245">
        <v>0</v>
      </c>
      <c r="Q234" s="245">
        <f>ROUND(E234*P234,2)</f>
        <v>0</v>
      </c>
      <c r="R234" s="247"/>
      <c r="S234" s="247" t="s">
        <v>142</v>
      </c>
      <c r="T234" s="248" t="s">
        <v>132</v>
      </c>
      <c r="U234" s="230">
        <v>0</v>
      </c>
      <c r="V234" s="230">
        <f>ROUND(E234*U234,2)</f>
        <v>0</v>
      </c>
      <c r="W234" s="230"/>
      <c r="X234" s="230" t="s">
        <v>173</v>
      </c>
      <c r="Y234" s="230" t="s">
        <v>134</v>
      </c>
      <c r="Z234" s="210"/>
      <c r="AA234" s="210"/>
      <c r="AB234" s="210"/>
      <c r="AC234" s="210"/>
      <c r="AD234" s="210"/>
      <c r="AE234" s="210"/>
      <c r="AF234" s="210"/>
      <c r="AG234" s="210" t="s">
        <v>174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27"/>
      <c r="B235" s="228"/>
      <c r="C235" s="276" t="s">
        <v>655</v>
      </c>
      <c r="D235" s="272"/>
      <c r="E235" s="273">
        <v>1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176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76" t="s">
        <v>656</v>
      </c>
      <c r="D236" s="272"/>
      <c r="E236" s="273">
        <v>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176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76" t="s">
        <v>634</v>
      </c>
      <c r="D237" s="272"/>
      <c r="E237" s="273">
        <v>16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176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2">
        <v>56</v>
      </c>
      <c r="B238" s="243" t="s">
        <v>661</v>
      </c>
      <c r="C238" s="260" t="s">
        <v>662</v>
      </c>
      <c r="D238" s="244" t="s">
        <v>328</v>
      </c>
      <c r="E238" s="245">
        <v>23</v>
      </c>
      <c r="F238" s="246"/>
      <c r="G238" s="247">
        <f>ROUND(E238*F238,2)</f>
        <v>0</v>
      </c>
      <c r="H238" s="246"/>
      <c r="I238" s="247">
        <f>ROUND(E238*H238,2)</f>
        <v>0</v>
      </c>
      <c r="J238" s="246"/>
      <c r="K238" s="247">
        <f>ROUND(E238*J238,2)</f>
        <v>0</v>
      </c>
      <c r="L238" s="247">
        <v>21</v>
      </c>
      <c r="M238" s="247">
        <f>G238*(1+L238/100)</f>
        <v>0</v>
      </c>
      <c r="N238" s="245">
        <v>0</v>
      </c>
      <c r="O238" s="245">
        <f>ROUND(E238*N238,2)</f>
        <v>0</v>
      </c>
      <c r="P238" s="245">
        <v>0</v>
      </c>
      <c r="Q238" s="245">
        <f>ROUND(E238*P238,2)</f>
        <v>0</v>
      </c>
      <c r="R238" s="247" t="s">
        <v>282</v>
      </c>
      <c r="S238" s="247" t="s">
        <v>131</v>
      </c>
      <c r="T238" s="248" t="s">
        <v>131</v>
      </c>
      <c r="U238" s="230">
        <v>0</v>
      </c>
      <c r="V238" s="230">
        <f>ROUND(E238*U238,2)</f>
        <v>0</v>
      </c>
      <c r="W238" s="230"/>
      <c r="X238" s="230" t="s">
        <v>283</v>
      </c>
      <c r="Y238" s="230" t="s">
        <v>134</v>
      </c>
      <c r="Z238" s="210"/>
      <c r="AA238" s="210"/>
      <c r="AB238" s="210"/>
      <c r="AC238" s="210"/>
      <c r="AD238" s="210"/>
      <c r="AE238" s="210"/>
      <c r="AF238" s="210"/>
      <c r="AG238" s="210" t="s">
        <v>284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27"/>
      <c r="B239" s="228"/>
      <c r="C239" s="276" t="s">
        <v>641</v>
      </c>
      <c r="D239" s="272"/>
      <c r="E239" s="273">
        <v>16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176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76" t="s">
        <v>642</v>
      </c>
      <c r="D240" s="272"/>
      <c r="E240" s="273">
        <v>3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176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76" t="s">
        <v>643</v>
      </c>
      <c r="D241" s="272"/>
      <c r="E241" s="273">
        <v>4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176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52">
        <v>57</v>
      </c>
      <c r="B242" s="253" t="s">
        <v>663</v>
      </c>
      <c r="C242" s="263" t="s">
        <v>664</v>
      </c>
      <c r="D242" s="254" t="s">
        <v>328</v>
      </c>
      <c r="E242" s="255">
        <v>32</v>
      </c>
      <c r="F242" s="256"/>
      <c r="G242" s="257">
        <f>ROUND(E242*F242,2)</f>
        <v>0</v>
      </c>
      <c r="H242" s="256"/>
      <c r="I242" s="257">
        <f>ROUND(E242*H242,2)</f>
        <v>0</v>
      </c>
      <c r="J242" s="256"/>
      <c r="K242" s="257">
        <f>ROUND(E242*J242,2)</f>
        <v>0</v>
      </c>
      <c r="L242" s="257">
        <v>21</v>
      </c>
      <c r="M242" s="257">
        <f>G242*(1+L242/100)</f>
        <v>0</v>
      </c>
      <c r="N242" s="255">
        <v>0</v>
      </c>
      <c r="O242" s="255">
        <f>ROUND(E242*N242,2)</f>
        <v>0</v>
      </c>
      <c r="P242" s="255">
        <v>0</v>
      </c>
      <c r="Q242" s="255">
        <f>ROUND(E242*P242,2)</f>
        <v>0</v>
      </c>
      <c r="R242" s="257" t="s">
        <v>282</v>
      </c>
      <c r="S242" s="257" t="s">
        <v>131</v>
      </c>
      <c r="T242" s="258" t="s">
        <v>131</v>
      </c>
      <c r="U242" s="230">
        <v>0</v>
      </c>
      <c r="V242" s="230">
        <f>ROUND(E242*U242,2)</f>
        <v>0</v>
      </c>
      <c r="W242" s="230"/>
      <c r="X242" s="230" t="s">
        <v>283</v>
      </c>
      <c r="Y242" s="230" t="s">
        <v>134</v>
      </c>
      <c r="Z242" s="210"/>
      <c r="AA242" s="210"/>
      <c r="AB242" s="210"/>
      <c r="AC242" s="210"/>
      <c r="AD242" s="210"/>
      <c r="AE242" s="210"/>
      <c r="AF242" s="210"/>
      <c r="AG242" s="210" t="s">
        <v>284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52">
        <v>58</v>
      </c>
      <c r="B243" s="253" t="s">
        <v>665</v>
      </c>
      <c r="C243" s="263" t="s">
        <v>666</v>
      </c>
      <c r="D243" s="254" t="s">
        <v>328</v>
      </c>
      <c r="E243" s="255">
        <v>65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21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 t="s">
        <v>282</v>
      </c>
      <c r="S243" s="257" t="s">
        <v>131</v>
      </c>
      <c r="T243" s="258" t="s">
        <v>131</v>
      </c>
      <c r="U243" s="230">
        <v>0</v>
      </c>
      <c r="V243" s="230">
        <f>ROUND(E243*U243,2)</f>
        <v>0</v>
      </c>
      <c r="W243" s="230"/>
      <c r="X243" s="230" t="s">
        <v>283</v>
      </c>
      <c r="Y243" s="230" t="s">
        <v>134</v>
      </c>
      <c r="Z243" s="210"/>
      <c r="AA243" s="210"/>
      <c r="AB243" s="210"/>
      <c r="AC243" s="210"/>
      <c r="AD243" s="210"/>
      <c r="AE243" s="210"/>
      <c r="AF243" s="210"/>
      <c r="AG243" s="210" t="s">
        <v>284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52">
        <v>59</v>
      </c>
      <c r="B244" s="253" t="s">
        <v>667</v>
      </c>
      <c r="C244" s="263" t="s">
        <v>668</v>
      </c>
      <c r="D244" s="254" t="s">
        <v>328</v>
      </c>
      <c r="E244" s="255">
        <v>16</v>
      </c>
      <c r="F244" s="256"/>
      <c r="G244" s="257">
        <f>ROUND(E244*F244,2)</f>
        <v>0</v>
      </c>
      <c r="H244" s="256"/>
      <c r="I244" s="257">
        <f>ROUND(E244*H244,2)</f>
        <v>0</v>
      </c>
      <c r="J244" s="256"/>
      <c r="K244" s="257">
        <f>ROUND(E244*J244,2)</f>
        <v>0</v>
      </c>
      <c r="L244" s="257">
        <v>21</v>
      </c>
      <c r="M244" s="257">
        <f>G244*(1+L244/100)</f>
        <v>0</v>
      </c>
      <c r="N244" s="255">
        <v>0</v>
      </c>
      <c r="O244" s="255">
        <f>ROUND(E244*N244,2)</f>
        <v>0</v>
      </c>
      <c r="P244" s="255">
        <v>0</v>
      </c>
      <c r="Q244" s="255">
        <f>ROUND(E244*P244,2)</f>
        <v>0</v>
      </c>
      <c r="R244" s="257" t="s">
        <v>282</v>
      </c>
      <c r="S244" s="257" t="s">
        <v>131</v>
      </c>
      <c r="T244" s="258" t="s">
        <v>131</v>
      </c>
      <c r="U244" s="230">
        <v>0</v>
      </c>
      <c r="V244" s="230">
        <f>ROUND(E244*U244,2)</f>
        <v>0</v>
      </c>
      <c r="W244" s="230"/>
      <c r="X244" s="230" t="s">
        <v>283</v>
      </c>
      <c r="Y244" s="230" t="s">
        <v>134</v>
      </c>
      <c r="Z244" s="210"/>
      <c r="AA244" s="210"/>
      <c r="AB244" s="210"/>
      <c r="AC244" s="210"/>
      <c r="AD244" s="210"/>
      <c r="AE244" s="210"/>
      <c r="AF244" s="210"/>
      <c r="AG244" s="210" t="s">
        <v>284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52">
        <v>60</v>
      </c>
      <c r="B245" s="253" t="s">
        <v>669</v>
      </c>
      <c r="C245" s="263" t="s">
        <v>670</v>
      </c>
      <c r="D245" s="254" t="s">
        <v>328</v>
      </c>
      <c r="E245" s="255">
        <v>4</v>
      </c>
      <c r="F245" s="256"/>
      <c r="G245" s="257">
        <f>ROUND(E245*F245,2)</f>
        <v>0</v>
      </c>
      <c r="H245" s="256"/>
      <c r="I245" s="257">
        <f>ROUND(E245*H245,2)</f>
        <v>0</v>
      </c>
      <c r="J245" s="256"/>
      <c r="K245" s="257">
        <f>ROUND(E245*J245,2)</f>
        <v>0</v>
      </c>
      <c r="L245" s="257">
        <v>21</v>
      </c>
      <c r="M245" s="257">
        <f>G245*(1+L245/100)</f>
        <v>0</v>
      </c>
      <c r="N245" s="255">
        <v>0</v>
      </c>
      <c r="O245" s="255">
        <f>ROUND(E245*N245,2)</f>
        <v>0</v>
      </c>
      <c r="P245" s="255">
        <v>0</v>
      </c>
      <c r="Q245" s="255">
        <f>ROUND(E245*P245,2)</f>
        <v>0</v>
      </c>
      <c r="R245" s="257" t="s">
        <v>282</v>
      </c>
      <c r="S245" s="257" t="s">
        <v>131</v>
      </c>
      <c r="T245" s="258" t="s">
        <v>131</v>
      </c>
      <c r="U245" s="230">
        <v>0</v>
      </c>
      <c r="V245" s="230">
        <f>ROUND(E245*U245,2)</f>
        <v>0</v>
      </c>
      <c r="W245" s="230"/>
      <c r="X245" s="230" t="s">
        <v>283</v>
      </c>
      <c r="Y245" s="230" t="s">
        <v>134</v>
      </c>
      <c r="Z245" s="210"/>
      <c r="AA245" s="210"/>
      <c r="AB245" s="210"/>
      <c r="AC245" s="210"/>
      <c r="AD245" s="210"/>
      <c r="AE245" s="210"/>
      <c r="AF245" s="210"/>
      <c r="AG245" s="210" t="s">
        <v>284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0.399999999999999" outlineLevel="1" x14ac:dyDescent="0.25">
      <c r="A246" s="242">
        <v>61</v>
      </c>
      <c r="B246" s="243" t="s">
        <v>671</v>
      </c>
      <c r="C246" s="260" t="s">
        <v>672</v>
      </c>
      <c r="D246" s="244" t="s">
        <v>190</v>
      </c>
      <c r="E246" s="245">
        <v>120</v>
      </c>
      <c r="F246" s="246"/>
      <c r="G246" s="247">
        <f>ROUND(E246*F246,2)</f>
        <v>0</v>
      </c>
      <c r="H246" s="246"/>
      <c r="I246" s="247">
        <f>ROUND(E246*H246,2)</f>
        <v>0</v>
      </c>
      <c r="J246" s="246"/>
      <c r="K246" s="247">
        <f>ROUND(E246*J246,2)</f>
        <v>0</v>
      </c>
      <c r="L246" s="247">
        <v>21</v>
      </c>
      <c r="M246" s="247">
        <f>G246*(1+L246/100)</f>
        <v>0</v>
      </c>
      <c r="N246" s="245">
        <v>2.7999999999999998E-4</v>
      </c>
      <c r="O246" s="245">
        <f>ROUND(E246*N246,2)</f>
        <v>0.03</v>
      </c>
      <c r="P246" s="245">
        <v>0</v>
      </c>
      <c r="Q246" s="245">
        <f>ROUND(E246*P246,2)</f>
        <v>0</v>
      </c>
      <c r="R246" s="247" t="s">
        <v>282</v>
      </c>
      <c r="S246" s="247" t="s">
        <v>131</v>
      </c>
      <c r="T246" s="248" t="s">
        <v>131</v>
      </c>
      <c r="U246" s="230">
        <v>0</v>
      </c>
      <c r="V246" s="230">
        <f>ROUND(E246*U246,2)</f>
        <v>0</v>
      </c>
      <c r="W246" s="230"/>
      <c r="X246" s="230" t="s">
        <v>283</v>
      </c>
      <c r="Y246" s="230" t="s">
        <v>134</v>
      </c>
      <c r="Z246" s="210"/>
      <c r="AA246" s="210"/>
      <c r="AB246" s="210"/>
      <c r="AC246" s="210"/>
      <c r="AD246" s="210"/>
      <c r="AE246" s="210"/>
      <c r="AF246" s="210"/>
      <c r="AG246" s="210" t="s">
        <v>284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1" outlineLevel="2" x14ac:dyDescent="0.25">
      <c r="A247" s="227"/>
      <c r="B247" s="228"/>
      <c r="C247" s="261" t="s">
        <v>673</v>
      </c>
      <c r="D247" s="249"/>
      <c r="E247" s="249"/>
      <c r="F247" s="249"/>
      <c r="G247" s="249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137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51" t="str">
        <f>C247</f>
        <v>Trubky RCprotect® jsou koextrudované plnostěnné trubky z PE 100-RC (resistance to crack) s rozměrově integrovanou barevnou vnější vrstvou.</v>
      </c>
      <c r="BB247" s="210"/>
      <c r="BC247" s="210"/>
      <c r="BD247" s="210"/>
      <c r="BE247" s="210"/>
      <c r="BF247" s="210"/>
      <c r="BG247" s="210"/>
      <c r="BH247" s="210"/>
    </row>
    <row r="248" spans="1:60" ht="21" outlineLevel="3" x14ac:dyDescent="0.25">
      <c r="A248" s="227"/>
      <c r="B248" s="228"/>
      <c r="C248" s="262" t="s">
        <v>842</v>
      </c>
      <c r="D248" s="250"/>
      <c r="E248" s="250"/>
      <c r="F248" s="250"/>
      <c r="G248" s="25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137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51" t="str">
        <f>C248</f>
        <v>Trubky RCprotect® odolávají zejména vlivům při pokládce do výkopu bez pískového lože a dlouhodobým bodovým zatížením.</v>
      </c>
      <c r="BB248" s="210"/>
      <c r="BC248" s="210"/>
      <c r="BD248" s="210"/>
      <c r="BE248" s="210"/>
      <c r="BF248" s="210"/>
      <c r="BG248" s="210"/>
      <c r="BH248" s="210"/>
    </row>
    <row r="249" spans="1:60" ht="21" outlineLevel="3" x14ac:dyDescent="0.25">
      <c r="A249" s="227"/>
      <c r="B249" s="228"/>
      <c r="C249" s="262" t="s">
        <v>674</v>
      </c>
      <c r="D249" s="250"/>
      <c r="E249" s="250"/>
      <c r="F249" s="250"/>
      <c r="G249" s="25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51" t="str">
        <f>C249</f>
        <v>Cílené využití nově vyvinutých vlastností trubek, jakým je například odolnost proti pomalému šíření trhlin, poskytuje jistotu, že trubky vyhoví veškerým požadavkům na moderní a hospodárnou pokládku.</v>
      </c>
      <c r="BB249" s="210"/>
      <c r="BC249" s="210"/>
      <c r="BD249" s="210"/>
      <c r="BE249" s="210"/>
      <c r="BF249" s="210"/>
      <c r="BG249" s="210"/>
      <c r="BH249" s="210"/>
    </row>
    <row r="250" spans="1:60" ht="21" outlineLevel="3" x14ac:dyDescent="0.25">
      <c r="A250" s="227"/>
      <c r="B250" s="228"/>
      <c r="C250" s="262" t="s">
        <v>675</v>
      </c>
      <c r="D250" s="250"/>
      <c r="E250" s="250"/>
      <c r="F250" s="250"/>
      <c r="G250" s="25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137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51" t="str">
        <f>C250</f>
        <v>RCprotect ® trubky odpovídají typu 2 klasifikace PAS 1075 a na základě PAS 1075 jsou certifikovány DIN CERTCO.</v>
      </c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4" t="s">
        <v>149</v>
      </c>
      <c r="D251" s="231"/>
      <c r="E251" s="232"/>
      <c r="F251" s="233"/>
      <c r="G251" s="233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137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2" t="s">
        <v>676</v>
      </c>
      <c r="D252" s="250"/>
      <c r="E252" s="250"/>
      <c r="F252" s="250"/>
      <c r="G252" s="25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137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2" t="s">
        <v>843</v>
      </c>
      <c r="D253" s="250"/>
      <c r="E253" s="250"/>
      <c r="F253" s="250"/>
      <c r="G253" s="25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137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4" t="s">
        <v>149</v>
      </c>
      <c r="D254" s="231"/>
      <c r="E254" s="232"/>
      <c r="F254" s="233"/>
      <c r="G254" s="233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137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2" t="s">
        <v>677</v>
      </c>
      <c r="D255" s="250"/>
      <c r="E255" s="250"/>
      <c r="F255" s="250"/>
      <c r="G255" s="25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137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2" t="s">
        <v>678</v>
      </c>
      <c r="D256" s="250"/>
      <c r="E256" s="250"/>
      <c r="F256" s="250"/>
      <c r="G256" s="25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137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5">
      <c r="A257" s="227"/>
      <c r="B257" s="228"/>
      <c r="C257" s="276" t="s">
        <v>679</v>
      </c>
      <c r="D257" s="272"/>
      <c r="E257" s="273">
        <v>118.92100000000001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176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76" t="s">
        <v>680</v>
      </c>
      <c r="D258" s="272"/>
      <c r="E258" s="273">
        <v>1.079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176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2">
        <v>62</v>
      </c>
      <c r="B259" s="243" t="s">
        <v>681</v>
      </c>
      <c r="C259" s="260" t="s">
        <v>682</v>
      </c>
      <c r="D259" s="244" t="s">
        <v>190</v>
      </c>
      <c r="E259" s="245">
        <v>372</v>
      </c>
      <c r="F259" s="246"/>
      <c r="G259" s="247">
        <f>ROUND(E259*F259,2)</f>
        <v>0</v>
      </c>
      <c r="H259" s="246"/>
      <c r="I259" s="247">
        <f>ROUND(E259*H259,2)</f>
        <v>0</v>
      </c>
      <c r="J259" s="246"/>
      <c r="K259" s="247">
        <f>ROUND(E259*J259,2)</f>
        <v>0</v>
      </c>
      <c r="L259" s="247">
        <v>21</v>
      </c>
      <c r="M259" s="247">
        <f>G259*(1+L259/100)</f>
        <v>0</v>
      </c>
      <c r="N259" s="245">
        <v>2.1299999999999999E-3</v>
      </c>
      <c r="O259" s="245">
        <f>ROUND(E259*N259,2)</f>
        <v>0.79</v>
      </c>
      <c r="P259" s="245">
        <v>0</v>
      </c>
      <c r="Q259" s="245">
        <f>ROUND(E259*P259,2)</f>
        <v>0</v>
      </c>
      <c r="R259" s="247" t="s">
        <v>282</v>
      </c>
      <c r="S259" s="247" t="s">
        <v>131</v>
      </c>
      <c r="T259" s="248" t="s">
        <v>131</v>
      </c>
      <c r="U259" s="230">
        <v>0</v>
      </c>
      <c r="V259" s="230">
        <f>ROUND(E259*U259,2)</f>
        <v>0</v>
      </c>
      <c r="W259" s="230"/>
      <c r="X259" s="230" t="s">
        <v>283</v>
      </c>
      <c r="Y259" s="230" t="s">
        <v>134</v>
      </c>
      <c r="Z259" s="210"/>
      <c r="AA259" s="210"/>
      <c r="AB259" s="210"/>
      <c r="AC259" s="210"/>
      <c r="AD259" s="210"/>
      <c r="AE259" s="210"/>
      <c r="AF259" s="210"/>
      <c r="AG259" s="210" t="s">
        <v>284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1" outlineLevel="2" x14ac:dyDescent="0.25">
      <c r="A260" s="227"/>
      <c r="B260" s="228"/>
      <c r="C260" s="261" t="s">
        <v>673</v>
      </c>
      <c r="D260" s="249"/>
      <c r="E260" s="249"/>
      <c r="F260" s="249"/>
      <c r="G260" s="249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137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51" t="str">
        <f>C260</f>
        <v>Trubky RCprotect® jsou koextrudované plnostěnné trubky z PE 100-RC (resistance to crack) s rozměrově integrovanou barevnou vnější vrstvou.</v>
      </c>
      <c r="BB260" s="210"/>
      <c r="BC260" s="210"/>
      <c r="BD260" s="210"/>
      <c r="BE260" s="210"/>
      <c r="BF260" s="210"/>
      <c r="BG260" s="210"/>
      <c r="BH260" s="210"/>
    </row>
    <row r="261" spans="1:60" ht="21" outlineLevel="3" x14ac:dyDescent="0.25">
      <c r="A261" s="227"/>
      <c r="B261" s="228"/>
      <c r="C261" s="262" t="s">
        <v>842</v>
      </c>
      <c r="D261" s="250"/>
      <c r="E261" s="250"/>
      <c r="F261" s="250"/>
      <c r="G261" s="25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137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51" t="str">
        <f>C261</f>
        <v>Trubky RCprotect® odolávají zejména vlivům při pokládce do výkopu bez pískového lože a dlouhodobým bodovým zatížením.</v>
      </c>
      <c r="BB261" s="210"/>
      <c r="BC261" s="210"/>
      <c r="BD261" s="210"/>
      <c r="BE261" s="210"/>
      <c r="BF261" s="210"/>
      <c r="BG261" s="210"/>
      <c r="BH261" s="210"/>
    </row>
    <row r="262" spans="1:60" ht="21" outlineLevel="3" x14ac:dyDescent="0.25">
      <c r="A262" s="227"/>
      <c r="B262" s="228"/>
      <c r="C262" s="262" t="s">
        <v>674</v>
      </c>
      <c r="D262" s="250"/>
      <c r="E262" s="250"/>
      <c r="F262" s="250"/>
      <c r="G262" s="25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137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51" t="str">
        <f>C262</f>
        <v>Cílené využití nově vyvinutých vlastností trubek, jakým je například odolnost proti pomalému šíření trhlin, poskytuje jistotu, že trubky vyhoví veškerým požadavkům na moderní a hospodárnou pokládku.</v>
      </c>
      <c r="BB262" s="210"/>
      <c r="BC262" s="210"/>
      <c r="BD262" s="210"/>
      <c r="BE262" s="210"/>
      <c r="BF262" s="210"/>
      <c r="BG262" s="210"/>
      <c r="BH262" s="210"/>
    </row>
    <row r="263" spans="1:60" ht="21" outlineLevel="3" x14ac:dyDescent="0.25">
      <c r="A263" s="227"/>
      <c r="B263" s="228"/>
      <c r="C263" s="262" t="s">
        <v>675</v>
      </c>
      <c r="D263" s="250"/>
      <c r="E263" s="250"/>
      <c r="F263" s="250"/>
      <c r="G263" s="25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137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51" t="str">
        <f>C263</f>
        <v>RCprotect ® trubky odpovídají typu 2 klasifikace PAS 1075 a na základě PAS 1075 jsou certifikovány DIN CERTCO.</v>
      </c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4" t="s">
        <v>149</v>
      </c>
      <c r="D264" s="231"/>
      <c r="E264" s="232"/>
      <c r="F264" s="233"/>
      <c r="G264" s="233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137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2" t="s">
        <v>676</v>
      </c>
      <c r="D265" s="250"/>
      <c r="E265" s="250"/>
      <c r="F265" s="250"/>
      <c r="G265" s="25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137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2" t="s">
        <v>683</v>
      </c>
      <c r="D266" s="250"/>
      <c r="E266" s="250"/>
      <c r="F266" s="250"/>
      <c r="G266" s="25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137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4" t="s">
        <v>149</v>
      </c>
      <c r="D267" s="231"/>
      <c r="E267" s="232"/>
      <c r="F267" s="233"/>
      <c r="G267" s="233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137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2" t="s">
        <v>677</v>
      </c>
      <c r="D268" s="250"/>
      <c r="E268" s="250"/>
      <c r="F268" s="250"/>
      <c r="G268" s="25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137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2" t="s">
        <v>678</v>
      </c>
      <c r="D269" s="250"/>
      <c r="E269" s="250"/>
      <c r="F269" s="250"/>
      <c r="G269" s="25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137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76" t="s">
        <v>684</v>
      </c>
      <c r="D270" s="272"/>
      <c r="E270" s="273">
        <v>263.85700000000003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176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76" t="s">
        <v>685</v>
      </c>
      <c r="D271" s="272"/>
      <c r="E271" s="273">
        <v>103.895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176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76" t="s">
        <v>686</v>
      </c>
      <c r="D272" s="272"/>
      <c r="E272" s="273">
        <v>4.2480000000000002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176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52">
        <v>63</v>
      </c>
      <c r="B273" s="253" t="s">
        <v>687</v>
      </c>
      <c r="C273" s="263" t="s">
        <v>688</v>
      </c>
      <c r="D273" s="254" t="s">
        <v>328</v>
      </c>
      <c r="E273" s="255">
        <v>9</v>
      </c>
      <c r="F273" s="256"/>
      <c r="G273" s="257">
        <f>ROUND(E273*F273,2)</f>
        <v>0</v>
      </c>
      <c r="H273" s="256"/>
      <c r="I273" s="257">
        <f>ROUND(E273*H273,2)</f>
        <v>0</v>
      </c>
      <c r="J273" s="256"/>
      <c r="K273" s="257">
        <f>ROUND(E273*J273,2)</f>
        <v>0</v>
      </c>
      <c r="L273" s="257">
        <v>21</v>
      </c>
      <c r="M273" s="257">
        <f>G273*(1+L273/100)</f>
        <v>0</v>
      </c>
      <c r="N273" s="255">
        <v>2.5000000000000001E-4</v>
      </c>
      <c r="O273" s="255">
        <f>ROUND(E273*N273,2)</f>
        <v>0</v>
      </c>
      <c r="P273" s="255">
        <v>0</v>
      </c>
      <c r="Q273" s="255">
        <f>ROUND(E273*P273,2)</f>
        <v>0</v>
      </c>
      <c r="R273" s="257" t="s">
        <v>282</v>
      </c>
      <c r="S273" s="257" t="s">
        <v>689</v>
      </c>
      <c r="T273" s="258" t="s">
        <v>132</v>
      </c>
      <c r="U273" s="230">
        <v>0</v>
      </c>
      <c r="V273" s="230">
        <f>ROUND(E273*U273,2)</f>
        <v>0</v>
      </c>
      <c r="W273" s="230"/>
      <c r="X273" s="230" t="s">
        <v>283</v>
      </c>
      <c r="Y273" s="230" t="s">
        <v>134</v>
      </c>
      <c r="Z273" s="210"/>
      <c r="AA273" s="210"/>
      <c r="AB273" s="210"/>
      <c r="AC273" s="210"/>
      <c r="AD273" s="210"/>
      <c r="AE273" s="210"/>
      <c r="AF273" s="210"/>
      <c r="AG273" s="210" t="s">
        <v>284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52">
        <v>64</v>
      </c>
      <c r="B274" s="253" t="s">
        <v>690</v>
      </c>
      <c r="C274" s="263" t="s">
        <v>691</v>
      </c>
      <c r="D274" s="254" t="s">
        <v>328</v>
      </c>
      <c r="E274" s="255">
        <v>1</v>
      </c>
      <c r="F274" s="256"/>
      <c r="G274" s="257">
        <f>ROUND(E274*F274,2)</f>
        <v>0</v>
      </c>
      <c r="H274" s="256"/>
      <c r="I274" s="257">
        <f>ROUND(E274*H274,2)</f>
        <v>0</v>
      </c>
      <c r="J274" s="256"/>
      <c r="K274" s="257">
        <f>ROUND(E274*J274,2)</f>
        <v>0</v>
      </c>
      <c r="L274" s="257">
        <v>21</v>
      </c>
      <c r="M274" s="257">
        <f>G274*(1+L274/100)</f>
        <v>0</v>
      </c>
      <c r="N274" s="255">
        <v>9.5E-4</v>
      </c>
      <c r="O274" s="255">
        <f>ROUND(E274*N274,2)</f>
        <v>0</v>
      </c>
      <c r="P274" s="255">
        <v>0</v>
      </c>
      <c r="Q274" s="255">
        <f>ROUND(E274*P274,2)</f>
        <v>0</v>
      </c>
      <c r="R274" s="257" t="s">
        <v>282</v>
      </c>
      <c r="S274" s="257" t="s">
        <v>131</v>
      </c>
      <c r="T274" s="258" t="s">
        <v>131</v>
      </c>
      <c r="U274" s="230">
        <v>0</v>
      </c>
      <c r="V274" s="230">
        <f>ROUND(E274*U274,2)</f>
        <v>0</v>
      </c>
      <c r="W274" s="230"/>
      <c r="X274" s="230" t="s">
        <v>283</v>
      </c>
      <c r="Y274" s="230" t="s">
        <v>134</v>
      </c>
      <c r="Z274" s="210"/>
      <c r="AA274" s="210"/>
      <c r="AB274" s="210"/>
      <c r="AC274" s="210"/>
      <c r="AD274" s="210"/>
      <c r="AE274" s="210"/>
      <c r="AF274" s="210"/>
      <c r="AG274" s="210" t="s">
        <v>284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52">
        <v>65</v>
      </c>
      <c r="B275" s="253" t="s">
        <v>692</v>
      </c>
      <c r="C275" s="263" t="s">
        <v>693</v>
      </c>
      <c r="D275" s="254" t="s">
        <v>328</v>
      </c>
      <c r="E275" s="255">
        <v>2</v>
      </c>
      <c r="F275" s="256"/>
      <c r="G275" s="257">
        <f>ROUND(E275*F275,2)</f>
        <v>0</v>
      </c>
      <c r="H275" s="256"/>
      <c r="I275" s="257">
        <f>ROUND(E275*H275,2)</f>
        <v>0</v>
      </c>
      <c r="J275" s="256"/>
      <c r="K275" s="257">
        <f>ROUND(E275*J275,2)</f>
        <v>0</v>
      </c>
      <c r="L275" s="257">
        <v>21</v>
      </c>
      <c r="M275" s="257">
        <f>G275*(1+L275/100)</f>
        <v>0</v>
      </c>
      <c r="N275" s="255">
        <v>8.0999999999999996E-4</v>
      </c>
      <c r="O275" s="255">
        <f>ROUND(E275*N275,2)</f>
        <v>0</v>
      </c>
      <c r="P275" s="255">
        <v>0</v>
      </c>
      <c r="Q275" s="255">
        <f>ROUND(E275*P275,2)</f>
        <v>0</v>
      </c>
      <c r="R275" s="257" t="s">
        <v>282</v>
      </c>
      <c r="S275" s="257" t="s">
        <v>131</v>
      </c>
      <c r="T275" s="258" t="s">
        <v>131</v>
      </c>
      <c r="U275" s="230">
        <v>0</v>
      </c>
      <c r="V275" s="230">
        <f>ROUND(E275*U275,2)</f>
        <v>0</v>
      </c>
      <c r="W275" s="230"/>
      <c r="X275" s="230" t="s">
        <v>283</v>
      </c>
      <c r="Y275" s="230" t="s">
        <v>134</v>
      </c>
      <c r="Z275" s="210"/>
      <c r="AA275" s="210"/>
      <c r="AB275" s="210"/>
      <c r="AC275" s="210"/>
      <c r="AD275" s="210"/>
      <c r="AE275" s="210"/>
      <c r="AF275" s="210"/>
      <c r="AG275" s="210" t="s">
        <v>284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52">
        <v>66</v>
      </c>
      <c r="B276" s="253" t="s">
        <v>694</v>
      </c>
      <c r="C276" s="263" t="s">
        <v>695</v>
      </c>
      <c r="D276" s="254" t="s">
        <v>328</v>
      </c>
      <c r="E276" s="255">
        <v>4</v>
      </c>
      <c r="F276" s="256"/>
      <c r="G276" s="257">
        <f>ROUND(E276*F276,2)</f>
        <v>0</v>
      </c>
      <c r="H276" s="256"/>
      <c r="I276" s="257">
        <f>ROUND(E276*H276,2)</f>
        <v>0</v>
      </c>
      <c r="J276" s="256"/>
      <c r="K276" s="257">
        <f>ROUND(E276*J276,2)</f>
        <v>0</v>
      </c>
      <c r="L276" s="257">
        <v>21</v>
      </c>
      <c r="M276" s="257">
        <f>G276*(1+L276/100)</f>
        <v>0</v>
      </c>
      <c r="N276" s="255">
        <v>7.7999999999999999E-4</v>
      </c>
      <c r="O276" s="255">
        <f>ROUND(E276*N276,2)</f>
        <v>0</v>
      </c>
      <c r="P276" s="255">
        <v>0</v>
      </c>
      <c r="Q276" s="255">
        <f>ROUND(E276*P276,2)</f>
        <v>0</v>
      </c>
      <c r="R276" s="257" t="s">
        <v>282</v>
      </c>
      <c r="S276" s="257" t="s">
        <v>131</v>
      </c>
      <c r="T276" s="258" t="s">
        <v>131</v>
      </c>
      <c r="U276" s="230">
        <v>0</v>
      </c>
      <c r="V276" s="230">
        <f>ROUND(E276*U276,2)</f>
        <v>0</v>
      </c>
      <c r="W276" s="230"/>
      <c r="X276" s="230" t="s">
        <v>283</v>
      </c>
      <c r="Y276" s="230" t="s">
        <v>134</v>
      </c>
      <c r="Z276" s="210"/>
      <c r="AA276" s="210"/>
      <c r="AB276" s="210"/>
      <c r="AC276" s="210"/>
      <c r="AD276" s="210"/>
      <c r="AE276" s="210"/>
      <c r="AF276" s="210"/>
      <c r="AG276" s="210" t="s">
        <v>284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52">
        <v>67</v>
      </c>
      <c r="B277" s="253" t="s">
        <v>696</v>
      </c>
      <c r="C277" s="263" t="s">
        <v>697</v>
      </c>
      <c r="D277" s="254" t="s">
        <v>698</v>
      </c>
      <c r="E277" s="255">
        <v>16</v>
      </c>
      <c r="F277" s="256"/>
      <c r="G277" s="257">
        <f>ROUND(E277*F277,2)</f>
        <v>0</v>
      </c>
      <c r="H277" s="256"/>
      <c r="I277" s="257">
        <f>ROUND(E277*H277,2)</f>
        <v>0</v>
      </c>
      <c r="J277" s="256"/>
      <c r="K277" s="257">
        <f>ROUND(E277*J277,2)</f>
        <v>0</v>
      </c>
      <c r="L277" s="257">
        <v>21</v>
      </c>
      <c r="M277" s="257">
        <f>G277*(1+L277/100)</f>
        <v>0</v>
      </c>
      <c r="N277" s="255">
        <v>1.75E-3</v>
      </c>
      <c r="O277" s="255">
        <f>ROUND(E277*N277,2)</f>
        <v>0.03</v>
      </c>
      <c r="P277" s="255">
        <v>0</v>
      </c>
      <c r="Q277" s="255">
        <f>ROUND(E277*P277,2)</f>
        <v>0</v>
      </c>
      <c r="R277" s="257" t="s">
        <v>282</v>
      </c>
      <c r="S277" s="257" t="s">
        <v>131</v>
      </c>
      <c r="T277" s="258" t="s">
        <v>131</v>
      </c>
      <c r="U277" s="230">
        <v>0</v>
      </c>
      <c r="V277" s="230">
        <f>ROUND(E277*U277,2)</f>
        <v>0</v>
      </c>
      <c r="W277" s="230"/>
      <c r="X277" s="230" t="s">
        <v>283</v>
      </c>
      <c r="Y277" s="230" t="s">
        <v>134</v>
      </c>
      <c r="Z277" s="210"/>
      <c r="AA277" s="210"/>
      <c r="AB277" s="210"/>
      <c r="AC277" s="210"/>
      <c r="AD277" s="210"/>
      <c r="AE277" s="210"/>
      <c r="AF277" s="210"/>
      <c r="AG277" s="210" t="s">
        <v>284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2">
        <v>68</v>
      </c>
      <c r="B278" s="243" t="s">
        <v>699</v>
      </c>
      <c r="C278" s="260" t="s">
        <v>700</v>
      </c>
      <c r="D278" s="244" t="s">
        <v>328</v>
      </c>
      <c r="E278" s="245">
        <v>16</v>
      </c>
      <c r="F278" s="246"/>
      <c r="G278" s="247">
        <f>ROUND(E278*F278,2)</f>
        <v>0</v>
      </c>
      <c r="H278" s="246"/>
      <c r="I278" s="247">
        <f>ROUND(E278*H278,2)</f>
        <v>0</v>
      </c>
      <c r="J278" s="246"/>
      <c r="K278" s="247">
        <f>ROUND(E278*J278,2)</f>
        <v>0</v>
      </c>
      <c r="L278" s="247">
        <v>21</v>
      </c>
      <c r="M278" s="247">
        <f>G278*(1+L278/100)</f>
        <v>0</v>
      </c>
      <c r="N278" s="245">
        <v>0.112</v>
      </c>
      <c r="O278" s="245">
        <f>ROUND(E278*N278,2)</f>
        <v>1.79</v>
      </c>
      <c r="P278" s="245">
        <v>0</v>
      </c>
      <c r="Q278" s="245">
        <f>ROUND(E278*P278,2)</f>
        <v>0</v>
      </c>
      <c r="R278" s="247" t="s">
        <v>282</v>
      </c>
      <c r="S278" s="247" t="s">
        <v>131</v>
      </c>
      <c r="T278" s="248" t="s">
        <v>132</v>
      </c>
      <c r="U278" s="230">
        <v>0</v>
      </c>
      <c r="V278" s="230">
        <f>ROUND(E278*U278,2)</f>
        <v>0</v>
      </c>
      <c r="W278" s="230"/>
      <c r="X278" s="230" t="s">
        <v>283</v>
      </c>
      <c r="Y278" s="230" t="s">
        <v>134</v>
      </c>
      <c r="Z278" s="210"/>
      <c r="AA278" s="210"/>
      <c r="AB278" s="210"/>
      <c r="AC278" s="210"/>
      <c r="AD278" s="210"/>
      <c r="AE278" s="210"/>
      <c r="AF278" s="210"/>
      <c r="AG278" s="210" t="s">
        <v>284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76" t="s">
        <v>701</v>
      </c>
      <c r="D279" s="272"/>
      <c r="E279" s="273">
        <v>16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176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52">
        <v>69</v>
      </c>
      <c r="B280" s="253" t="s">
        <v>702</v>
      </c>
      <c r="C280" s="263" t="s">
        <v>703</v>
      </c>
      <c r="D280" s="254" t="s">
        <v>328</v>
      </c>
      <c r="E280" s="255">
        <v>9</v>
      </c>
      <c r="F280" s="256"/>
      <c r="G280" s="257">
        <f>ROUND(E280*F280,2)</f>
        <v>0</v>
      </c>
      <c r="H280" s="256"/>
      <c r="I280" s="257">
        <f>ROUND(E280*H280,2)</f>
        <v>0</v>
      </c>
      <c r="J280" s="256"/>
      <c r="K280" s="257">
        <f>ROUND(E280*J280,2)</f>
        <v>0</v>
      </c>
      <c r="L280" s="257">
        <v>21</v>
      </c>
      <c r="M280" s="257">
        <f>G280*(1+L280/100)</f>
        <v>0</v>
      </c>
      <c r="N280" s="255">
        <v>3.31E-3</v>
      </c>
      <c r="O280" s="255">
        <f>ROUND(E280*N280,2)</f>
        <v>0.03</v>
      </c>
      <c r="P280" s="255">
        <v>0</v>
      </c>
      <c r="Q280" s="255">
        <f>ROUND(E280*P280,2)</f>
        <v>0</v>
      </c>
      <c r="R280" s="257" t="s">
        <v>282</v>
      </c>
      <c r="S280" s="257" t="s">
        <v>131</v>
      </c>
      <c r="T280" s="258" t="s">
        <v>132</v>
      </c>
      <c r="U280" s="230">
        <v>0</v>
      </c>
      <c r="V280" s="230">
        <f>ROUND(E280*U280,2)</f>
        <v>0</v>
      </c>
      <c r="W280" s="230"/>
      <c r="X280" s="230" t="s">
        <v>283</v>
      </c>
      <c r="Y280" s="230" t="s">
        <v>134</v>
      </c>
      <c r="Z280" s="210"/>
      <c r="AA280" s="210"/>
      <c r="AB280" s="210"/>
      <c r="AC280" s="210"/>
      <c r="AD280" s="210"/>
      <c r="AE280" s="210"/>
      <c r="AF280" s="210"/>
      <c r="AG280" s="210" t="s">
        <v>284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2">
        <v>70</v>
      </c>
      <c r="B281" s="243" t="s">
        <v>704</v>
      </c>
      <c r="C281" s="260" t="s">
        <v>705</v>
      </c>
      <c r="D281" s="244" t="s">
        <v>328</v>
      </c>
      <c r="E281" s="245">
        <v>23</v>
      </c>
      <c r="F281" s="246"/>
      <c r="G281" s="247">
        <f>ROUND(E281*F281,2)</f>
        <v>0</v>
      </c>
      <c r="H281" s="246"/>
      <c r="I281" s="247">
        <f>ROUND(E281*H281,2)</f>
        <v>0</v>
      </c>
      <c r="J281" s="246"/>
      <c r="K281" s="247">
        <f>ROUND(E281*J281,2)</f>
        <v>0</v>
      </c>
      <c r="L281" s="247">
        <v>21</v>
      </c>
      <c r="M281" s="247">
        <f>G281*(1+L281/100)</f>
        <v>0</v>
      </c>
      <c r="N281" s="245">
        <v>1.1299999999999999E-2</v>
      </c>
      <c r="O281" s="245">
        <f>ROUND(E281*N281,2)</f>
        <v>0.26</v>
      </c>
      <c r="P281" s="245">
        <v>0</v>
      </c>
      <c r="Q281" s="245">
        <f>ROUND(E281*P281,2)</f>
        <v>0</v>
      </c>
      <c r="R281" s="247" t="s">
        <v>282</v>
      </c>
      <c r="S281" s="247" t="s">
        <v>131</v>
      </c>
      <c r="T281" s="248" t="s">
        <v>131</v>
      </c>
      <c r="U281" s="230">
        <v>0</v>
      </c>
      <c r="V281" s="230">
        <f>ROUND(E281*U281,2)</f>
        <v>0</v>
      </c>
      <c r="W281" s="230"/>
      <c r="X281" s="230" t="s">
        <v>283</v>
      </c>
      <c r="Y281" s="230" t="s">
        <v>134</v>
      </c>
      <c r="Z281" s="210"/>
      <c r="AA281" s="210"/>
      <c r="AB281" s="210"/>
      <c r="AC281" s="210"/>
      <c r="AD281" s="210"/>
      <c r="AE281" s="210"/>
      <c r="AF281" s="210"/>
      <c r="AG281" s="210" t="s">
        <v>284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27"/>
      <c r="B282" s="228"/>
      <c r="C282" s="261" t="s">
        <v>706</v>
      </c>
      <c r="D282" s="249"/>
      <c r="E282" s="249"/>
      <c r="F282" s="249"/>
      <c r="G282" s="249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137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2">
        <v>71</v>
      </c>
      <c r="B283" s="243" t="s">
        <v>707</v>
      </c>
      <c r="C283" s="260" t="s">
        <v>708</v>
      </c>
      <c r="D283" s="244" t="s">
        <v>328</v>
      </c>
      <c r="E283" s="245">
        <v>3</v>
      </c>
      <c r="F283" s="246"/>
      <c r="G283" s="247">
        <f>ROUND(E283*F283,2)</f>
        <v>0</v>
      </c>
      <c r="H283" s="246"/>
      <c r="I283" s="247">
        <f>ROUND(E283*H283,2)</f>
        <v>0</v>
      </c>
      <c r="J283" s="246"/>
      <c r="K283" s="247">
        <f>ROUND(E283*J283,2)</f>
        <v>0</v>
      </c>
      <c r="L283" s="247">
        <v>21</v>
      </c>
      <c r="M283" s="247">
        <f>G283*(1+L283/100)</f>
        <v>0</v>
      </c>
      <c r="N283" s="245">
        <v>3.2000000000000001E-2</v>
      </c>
      <c r="O283" s="245">
        <f>ROUND(E283*N283,2)</f>
        <v>0.1</v>
      </c>
      <c r="P283" s="245">
        <v>0</v>
      </c>
      <c r="Q283" s="245">
        <f>ROUND(E283*P283,2)</f>
        <v>0</v>
      </c>
      <c r="R283" s="247" t="s">
        <v>282</v>
      </c>
      <c r="S283" s="247" t="s">
        <v>131</v>
      </c>
      <c r="T283" s="248" t="s">
        <v>131</v>
      </c>
      <c r="U283" s="230">
        <v>0</v>
      </c>
      <c r="V283" s="230">
        <f>ROUND(E283*U283,2)</f>
        <v>0</v>
      </c>
      <c r="W283" s="230"/>
      <c r="X283" s="230" t="s">
        <v>283</v>
      </c>
      <c r="Y283" s="230" t="s">
        <v>134</v>
      </c>
      <c r="Z283" s="210"/>
      <c r="AA283" s="210"/>
      <c r="AB283" s="210"/>
      <c r="AC283" s="210"/>
      <c r="AD283" s="210"/>
      <c r="AE283" s="210"/>
      <c r="AF283" s="210"/>
      <c r="AG283" s="210" t="s">
        <v>284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1" t="s">
        <v>706</v>
      </c>
      <c r="D284" s="249"/>
      <c r="E284" s="249"/>
      <c r="F284" s="249"/>
      <c r="G284" s="249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137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2">
        <v>72</v>
      </c>
      <c r="B285" s="243" t="s">
        <v>709</v>
      </c>
      <c r="C285" s="260" t="s">
        <v>710</v>
      </c>
      <c r="D285" s="244" t="s">
        <v>328</v>
      </c>
      <c r="E285" s="245">
        <v>7</v>
      </c>
      <c r="F285" s="246"/>
      <c r="G285" s="247">
        <f>ROUND(E285*F285,2)</f>
        <v>0</v>
      </c>
      <c r="H285" s="246"/>
      <c r="I285" s="247">
        <f>ROUND(E285*H285,2)</f>
        <v>0</v>
      </c>
      <c r="J285" s="246"/>
      <c r="K285" s="247">
        <f>ROUND(E285*J285,2)</f>
        <v>0</v>
      </c>
      <c r="L285" s="247">
        <v>21</v>
      </c>
      <c r="M285" s="247">
        <f>G285*(1+L285/100)</f>
        <v>0</v>
      </c>
      <c r="N285" s="245">
        <v>1.8499999999999999E-2</v>
      </c>
      <c r="O285" s="245">
        <f>ROUND(E285*N285,2)</f>
        <v>0.13</v>
      </c>
      <c r="P285" s="245">
        <v>0</v>
      </c>
      <c r="Q285" s="245">
        <f>ROUND(E285*P285,2)</f>
        <v>0</v>
      </c>
      <c r="R285" s="247" t="s">
        <v>282</v>
      </c>
      <c r="S285" s="247" t="s">
        <v>131</v>
      </c>
      <c r="T285" s="248" t="s">
        <v>131</v>
      </c>
      <c r="U285" s="230">
        <v>0</v>
      </c>
      <c r="V285" s="230">
        <f>ROUND(E285*U285,2)</f>
        <v>0</v>
      </c>
      <c r="W285" s="230"/>
      <c r="X285" s="230" t="s">
        <v>283</v>
      </c>
      <c r="Y285" s="230" t="s">
        <v>134</v>
      </c>
      <c r="Z285" s="210"/>
      <c r="AA285" s="210"/>
      <c r="AB285" s="210"/>
      <c r="AC285" s="210"/>
      <c r="AD285" s="210"/>
      <c r="AE285" s="210"/>
      <c r="AF285" s="210"/>
      <c r="AG285" s="210" t="s">
        <v>284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5">
      <c r="A286" s="227"/>
      <c r="B286" s="228"/>
      <c r="C286" s="261" t="s">
        <v>711</v>
      </c>
      <c r="D286" s="249"/>
      <c r="E286" s="249"/>
      <c r="F286" s="249"/>
      <c r="G286" s="249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137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4" t="s">
        <v>149</v>
      </c>
      <c r="D287" s="231"/>
      <c r="E287" s="232"/>
      <c r="F287" s="233"/>
      <c r="G287" s="233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137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2" t="s">
        <v>712</v>
      </c>
      <c r="D288" s="250"/>
      <c r="E288" s="250"/>
      <c r="F288" s="250"/>
      <c r="G288" s="25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137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2" t="s">
        <v>713</v>
      </c>
      <c r="D289" s="250"/>
      <c r="E289" s="250"/>
      <c r="F289" s="250"/>
      <c r="G289" s="25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137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2" t="s">
        <v>714</v>
      </c>
      <c r="D290" s="250"/>
      <c r="E290" s="250"/>
      <c r="F290" s="250"/>
      <c r="G290" s="25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137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2" t="s">
        <v>715</v>
      </c>
      <c r="D291" s="250"/>
      <c r="E291" s="250"/>
      <c r="F291" s="250"/>
      <c r="G291" s="25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137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2" t="s">
        <v>714</v>
      </c>
      <c r="D292" s="250"/>
      <c r="E292" s="250"/>
      <c r="F292" s="250"/>
      <c r="G292" s="25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137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2" t="s">
        <v>716</v>
      </c>
      <c r="D293" s="250"/>
      <c r="E293" s="250"/>
      <c r="F293" s="250"/>
      <c r="G293" s="25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137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2" t="s">
        <v>717</v>
      </c>
      <c r="D294" s="250"/>
      <c r="E294" s="250"/>
      <c r="F294" s="250"/>
      <c r="G294" s="25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137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2" t="s">
        <v>718</v>
      </c>
      <c r="D295" s="250"/>
      <c r="E295" s="250"/>
      <c r="F295" s="250"/>
      <c r="G295" s="25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137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2" t="s">
        <v>719</v>
      </c>
      <c r="D296" s="250"/>
      <c r="E296" s="250"/>
      <c r="F296" s="250"/>
      <c r="G296" s="25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137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2" t="s">
        <v>720</v>
      </c>
      <c r="D297" s="250"/>
      <c r="E297" s="250"/>
      <c r="F297" s="250"/>
      <c r="G297" s="25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137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2" t="s">
        <v>721</v>
      </c>
      <c r="D298" s="250"/>
      <c r="E298" s="250"/>
      <c r="F298" s="250"/>
      <c r="G298" s="25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137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2" t="s">
        <v>722</v>
      </c>
      <c r="D299" s="250"/>
      <c r="E299" s="250"/>
      <c r="F299" s="250"/>
      <c r="G299" s="25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137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2" t="s">
        <v>723</v>
      </c>
      <c r="D300" s="250"/>
      <c r="E300" s="250"/>
      <c r="F300" s="250"/>
      <c r="G300" s="25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137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2" t="s">
        <v>724</v>
      </c>
      <c r="D301" s="250"/>
      <c r="E301" s="250"/>
      <c r="F301" s="250"/>
      <c r="G301" s="25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137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2" t="s">
        <v>725</v>
      </c>
      <c r="D302" s="250"/>
      <c r="E302" s="250"/>
      <c r="F302" s="250"/>
      <c r="G302" s="25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137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2" t="s">
        <v>726</v>
      </c>
      <c r="D303" s="250"/>
      <c r="E303" s="250"/>
      <c r="F303" s="250"/>
      <c r="G303" s="25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137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2" t="s">
        <v>727</v>
      </c>
      <c r="D304" s="250"/>
      <c r="E304" s="250"/>
      <c r="F304" s="250"/>
      <c r="G304" s="25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137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2" t="s">
        <v>728</v>
      </c>
      <c r="D305" s="250"/>
      <c r="E305" s="250"/>
      <c r="F305" s="250"/>
      <c r="G305" s="25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137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2" t="s">
        <v>729</v>
      </c>
      <c r="D306" s="250"/>
      <c r="E306" s="250"/>
      <c r="F306" s="250"/>
      <c r="G306" s="25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137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2" t="s">
        <v>730</v>
      </c>
      <c r="D307" s="250"/>
      <c r="E307" s="250"/>
      <c r="F307" s="250"/>
      <c r="G307" s="25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137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2" t="s">
        <v>731</v>
      </c>
      <c r="D308" s="250"/>
      <c r="E308" s="250"/>
      <c r="F308" s="250"/>
      <c r="G308" s="25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137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2" t="s">
        <v>732</v>
      </c>
      <c r="D309" s="250"/>
      <c r="E309" s="250"/>
      <c r="F309" s="250"/>
      <c r="G309" s="25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137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2" t="s">
        <v>733</v>
      </c>
      <c r="D310" s="250"/>
      <c r="E310" s="250"/>
      <c r="F310" s="250"/>
      <c r="G310" s="25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137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2" t="s">
        <v>734</v>
      </c>
      <c r="D311" s="250"/>
      <c r="E311" s="250"/>
      <c r="F311" s="250"/>
      <c r="G311" s="25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137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2" t="s">
        <v>735</v>
      </c>
      <c r="D312" s="250"/>
      <c r="E312" s="250"/>
      <c r="F312" s="250"/>
      <c r="G312" s="25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137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2" t="s">
        <v>736</v>
      </c>
      <c r="D313" s="250"/>
      <c r="E313" s="250"/>
      <c r="F313" s="250"/>
      <c r="G313" s="25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137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4" t="s">
        <v>149</v>
      </c>
      <c r="D314" s="231"/>
      <c r="E314" s="232"/>
      <c r="F314" s="233"/>
      <c r="G314" s="233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137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2" t="s">
        <v>737</v>
      </c>
      <c r="D315" s="250"/>
      <c r="E315" s="250"/>
      <c r="F315" s="250"/>
      <c r="G315" s="25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137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4" t="s">
        <v>149</v>
      </c>
      <c r="D316" s="231"/>
      <c r="E316" s="232"/>
      <c r="F316" s="233"/>
      <c r="G316" s="233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137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2" t="s">
        <v>738</v>
      </c>
      <c r="D317" s="250"/>
      <c r="E317" s="250"/>
      <c r="F317" s="250"/>
      <c r="G317" s="25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137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2" t="s">
        <v>739</v>
      </c>
      <c r="D318" s="250"/>
      <c r="E318" s="250"/>
      <c r="F318" s="250"/>
      <c r="G318" s="25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137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2" t="s">
        <v>740</v>
      </c>
      <c r="D319" s="250"/>
      <c r="E319" s="250"/>
      <c r="F319" s="250"/>
      <c r="G319" s="25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137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2" t="s">
        <v>741</v>
      </c>
      <c r="D320" s="250"/>
      <c r="E320" s="250"/>
      <c r="F320" s="250"/>
      <c r="G320" s="25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137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2" t="s">
        <v>742</v>
      </c>
      <c r="D321" s="250"/>
      <c r="E321" s="250"/>
      <c r="F321" s="250"/>
      <c r="G321" s="25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137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2" t="s">
        <v>743</v>
      </c>
      <c r="D322" s="250"/>
      <c r="E322" s="250"/>
      <c r="F322" s="250"/>
      <c r="G322" s="25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137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2" t="s">
        <v>744</v>
      </c>
      <c r="D323" s="250"/>
      <c r="E323" s="250"/>
      <c r="F323" s="250"/>
      <c r="G323" s="25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137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2" t="s">
        <v>745</v>
      </c>
      <c r="D324" s="250"/>
      <c r="E324" s="250"/>
      <c r="F324" s="250"/>
      <c r="G324" s="25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137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2" t="s">
        <v>746</v>
      </c>
      <c r="D325" s="250"/>
      <c r="E325" s="250"/>
      <c r="F325" s="250"/>
      <c r="G325" s="25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137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2" t="s">
        <v>747</v>
      </c>
      <c r="D326" s="250"/>
      <c r="E326" s="250"/>
      <c r="F326" s="250"/>
      <c r="G326" s="25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137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2" t="s">
        <v>748</v>
      </c>
      <c r="D327" s="250"/>
      <c r="E327" s="250"/>
      <c r="F327" s="250"/>
      <c r="G327" s="25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137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2" t="s">
        <v>749</v>
      </c>
      <c r="D328" s="250"/>
      <c r="E328" s="250"/>
      <c r="F328" s="250"/>
      <c r="G328" s="25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137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2" t="s">
        <v>750</v>
      </c>
      <c r="D329" s="250"/>
      <c r="E329" s="250"/>
      <c r="F329" s="250"/>
      <c r="G329" s="25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137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2">
        <v>73</v>
      </c>
      <c r="B330" s="243" t="s">
        <v>751</v>
      </c>
      <c r="C330" s="260" t="s">
        <v>752</v>
      </c>
      <c r="D330" s="244" t="s">
        <v>328</v>
      </c>
      <c r="E330" s="245">
        <v>3</v>
      </c>
      <c r="F330" s="246"/>
      <c r="G330" s="247">
        <f>ROUND(E330*F330,2)</f>
        <v>0</v>
      </c>
      <c r="H330" s="246"/>
      <c r="I330" s="247">
        <f>ROUND(E330*H330,2)</f>
        <v>0</v>
      </c>
      <c r="J330" s="246"/>
      <c r="K330" s="247">
        <f>ROUND(E330*J330,2)</f>
        <v>0</v>
      </c>
      <c r="L330" s="247">
        <v>21</v>
      </c>
      <c r="M330" s="247">
        <f>G330*(1+L330/100)</f>
        <v>0</v>
      </c>
      <c r="N330" s="245">
        <v>3.5499999999999997E-2</v>
      </c>
      <c r="O330" s="245">
        <f>ROUND(E330*N330,2)</f>
        <v>0.11</v>
      </c>
      <c r="P330" s="245">
        <v>0</v>
      </c>
      <c r="Q330" s="245">
        <f>ROUND(E330*P330,2)</f>
        <v>0</v>
      </c>
      <c r="R330" s="247" t="s">
        <v>282</v>
      </c>
      <c r="S330" s="247" t="s">
        <v>131</v>
      </c>
      <c r="T330" s="248" t="s">
        <v>131</v>
      </c>
      <c r="U330" s="230">
        <v>0</v>
      </c>
      <c r="V330" s="230">
        <f>ROUND(E330*U330,2)</f>
        <v>0</v>
      </c>
      <c r="W330" s="230"/>
      <c r="X330" s="230" t="s">
        <v>283</v>
      </c>
      <c r="Y330" s="230" t="s">
        <v>134</v>
      </c>
      <c r="Z330" s="210"/>
      <c r="AA330" s="210"/>
      <c r="AB330" s="210"/>
      <c r="AC330" s="210"/>
      <c r="AD330" s="210"/>
      <c r="AE330" s="210"/>
      <c r="AF330" s="210"/>
      <c r="AG330" s="210" t="s">
        <v>284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1" t="s">
        <v>844</v>
      </c>
      <c r="D331" s="249"/>
      <c r="E331" s="249"/>
      <c r="F331" s="249"/>
      <c r="G331" s="249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137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2" t="s">
        <v>753</v>
      </c>
      <c r="D332" s="250"/>
      <c r="E332" s="250"/>
      <c r="F332" s="250"/>
      <c r="G332" s="25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137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4" t="s">
        <v>149</v>
      </c>
      <c r="D333" s="231"/>
      <c r="E333" s="232"/>
      <c r="F333" s="233"/>
      <c r="G333" s="233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137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2" t="s">
        <v>754</v>
      </c>
      <c r="D334" s="250"/>
      <c r="E334" s="250"/>
      <c r="F334" s="250"/>
      <c r="G334" s="25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137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4" t="s">
        <v>149</v>
      </c>
      <c r="D335" s="231"/>
      <c r="E335" s="232"/>
      <c r="F335" s="233"/>
      <c r="G335" s="233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137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2" t="s">
        <v>755</v>
      </c>
      <c r="D336" s="250"/>
      <c r="E336" s="250"/>
      <c r="F336" s="250"/>
      <c r="G336" s="25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137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2" t="s">
        <v>756</v>
      </c>
      <c r="D337" s="250"/>
      <c r="E337" s="250"/>
      <c r="F337" s="250"/>
      <c r="G337" s="25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137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2" t="s">
        <v>757</v>
      </c>
      <c r="D338" s="250"/>
      <c r="E338" s="250"/>
      <c r="F338" s="250"/>
      <c r="G338" s="25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137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2" t="s">
        <v>845</v>
      </c>
      <c r="D339" s="250"/>
      <c r="E339" s="250"/>
      <c r="F339" s="250"/>
      <c r="G339" s="25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137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2" t="s">
        <v>758</v>
      </c>
      <c r="D340" s="250"/>
      <c r="E340" s="250"/>
      <c r="F340" s="250"/>
      <c r="G340" s="25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137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2" t="s">
        <v>759</v>
      </c>
      <c r="D341" s="250"/>
      <c r="E341" s="250"/>
      <c r="F341" s="250"/>
      <c r="G341" s="25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137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2" t="s">
        <v>760</v>
      </c>
      <c r="D342" s="250"/>
      <c r="E342" s="250"/>
      <c r="F342" s="250"/>
      <c r="G342" s="25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137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27"/>
      <c r="B343" s="228"/>
      <c r="C343" s="262" t="s">
        <v>761</v>
      </c>
      <c r="D343" s="250"/>
      <c r="E343" s="250"/>
      <c r="F343" s="250"/>
      <c r="G343" s="25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137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2" t="s">
        <v>762</v>
      </c>
      <c r="D344" s="250"/>
      <c r="E344" s="250"/>
      <c r="F344" s="250"/>
      <c r="G344" s="25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137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2" t="s">
        <v>763</v>
      </c>
      <c r="D345" s="250"/>
      <c r="E345" s="250"/>
      <c r="F345" s="250"/>
      <c r="G345" s="25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137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27"/>
      <c r="B346" s="228"/>
      <c r="C346" s="262" t="s">
        <v>764</v>
      </c>
      <c r="D346" s="250"/>
      <c r="E346" s="250"/>
      <c r="F346" s="250"/>
      <c r="G346" s="25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137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5">
      <c r="A347" s="227"/>
      <c r="B347" s="228"/>
      <c r="C347" s="262" t="s">
        <v>765</v>
      </c>
      <c r="D347" s="250"/>
      <c r="E347" s="250"/>
      <c r="F347" s="250"/>
      <c r="G347" s="25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137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2" t="s">
        <v>766</v>
      </c>
      <c r="D348" s="250"/>
      <c r="E348" s="250"/>
      <c r="F348" s="250"/>
      <c r="G348" s="25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137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2" t="s">
        <v>767</v>
      </c>
      <c r="D349" s="250"/>
      <c r="E349" s="250"/>
      <c r="F349" s="250"/>
      <c r="G349" s="25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137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2" t="s">
        <v>768</v>
      </c>
      <c r="D350" s="250"/>
      <c r="E350" s="250"/>
      <c r="F350" s="250"/>
      <c r="G350" s="25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137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2" t="s">
        <v>769</v>
      </c>
      <c r="D351" s="250"/>
      <c r="E351" s="250"/>
      <c r="F351" s="250"/>
      <c r="G351" s="25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137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2" t="s">
        <v>770</v>
      </c>
      <c r="D352" s="250"/>
      <c r="E352" s="250"/>
      <c r="F352" s="250"/>
      <c r="G352" s="25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137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2" t="s">
        <v>771</v>
      </c>
      <c r="D353" s="250"/>
      <c r="E353" s="250"/>
      <c r="F353" s="250"/>
      <c r="G353" s="25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137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2" t="s">
        <v>772</v>
      </c>
      <c r="D354" s="250"/>
      <c r="E354" s="250"/>
      <c r="F354" s="250"/>
      <c r="G354" s="25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137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2" t="s">
        <v>773</v>
      </c>
      <c r="D355" s="250"/>
      <c r="E355" s="250"/>
      <c r="F355" s="250"/>
      <c r="G355" s="25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137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2" t="s">
        <v>774</v>
      </c>
      <c r="D356" s="250"/>
      <c r="E356" s="250"/>
      <c r="F356" s="250"/>
      <c r="G356" s="25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137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2" t="s">
        <v>775</v>
      </c>
      <c r="D357" s="250"/>
      <c r="E357" s="250"/>
      <c r="F357" s="250"/>
      <c r="G357" s="25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137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2" t="s">
        <v>776</v>
      </c>
      <c r="D358" s="250"/>
      <c r="E358" s="250"/>
      <c r="F358" s="250"/>
      <c r="G358" s="25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137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2" t="s">
        <v>777</v>
      </c>
      <c r="D359" s="250"/>
      <c r="E359" s="250"/>
      <c r="F359" s="250"/>
      <c r="G359" s="25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137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2" t="s">
        <v>778</v>
      </c>
      <c r="D360" s="250"/>
      <c r="E360" s="250"/>
      <c r="F360" s="250"/>
      <c r="G360" s="25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137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2" t="s">
        <v>779</v>
      </c>
      <c r="D361" s="250"/>
      <c r="E361" s="250"/>
      <c r="F361" s="250"/>
      <c r="G361" s="25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137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27"/>
      <c r="B362" s="228"/>
      <c r="C362" s="262" t="s">
        <v>714</v>
      </c>
      <c r="D362" s="250"/>
      <c r="E362" s="250"/>
      <c r="F362" s="250"/>
      <c r="G362" s="25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137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27"/>
      <c r="B363" s="228"/>
      <c r="C363" s="262" t="s">
        <v>780</v>
      </c>
      <c r="D363" s="250"/>
      <c r="E363" s="250"/>
      <c r="F363" s="250"/>
      <c r="G363" s="25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137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2" t="s">
        <v>714</v>
      </c>
      <c r="D364" s="250"/>
      <c r="E364" s="250"/>
      <c r="F364" s="250"/>
      <c r="G364" s="25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137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2" t="s">
        <v>781</v>
      </c>
      <c r="D365" s="250"/>
      <c r="E365" s="250"/>
      <c r="F365" s="250"/>
      <c r="G365" s="25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137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2" t="s">
        <v>782</v>
      </c>
      <c r="D366" s="250"/>
      <c r="E366" s="250"/>
      <c r="F366" s="250"/>
      <c r="G366" s="25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137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2" t="s">
        <v>783</v>
      </c>
      <c r="D367" s="250"/>
      <c r="E367" s="250"/>
      <c r="F367" s="250"/>
      <c r="G367" s="25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137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2" t="s">
        <v>784</v>
      </c>
      <c r="D368" s="250"/>
      <c r="E368" s="250"/>
      <c r="F368" s="250"/>
      <c r="G368" s="25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137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2" t="s">
        <v>785</v>
      </c>
      <c r="D369" s="250"/>
      <c r="E369" s="250"/>
      <c r="F369" s="250"/>
      <c r="G369" s="25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137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2" t="s">
        <v>786</v>
      </c>
      <c r="D370" s="250"/>
      <c r="E370" s="250"/>
      <c r="F370" s="250"/>
      <c r="G370" s="25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137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2">
        <v>74</v>
      </c>
      <c r="B371" s="243" t="s">
        <v>787</v>
      </c>
      <c r="C371" s="260" t="s">
        <v>788</v>
      </c>
      <c r="D371" s="244" t="s">
        <v>328</v>
      </c>
      <c r="E371" s="245">
        <v>23</v>
      </c>
      <c r="F371" s="246"/>
      <c r="G371" s="247">
        <f>ROUND(E371*F371,2)</f>
        <v>0</v>
      </c>
      <c r="H371" s="246"/>
      <c r="I371" s="247">
        <f>ROUND(E371*H371,2)</f>
        <v>0</v>
      </c>
      <c r="J371" s="246"/>
      <c r="K371" s="247">
        <f>ROUND(E371*J371,2)</f>
        <v>0</v>
      </c>
      <c r="L371" s="247">
        <v>21</v>
      </c>
      <c r="M371" s="247">
        <f>G371*(1+L371/100)</f>
        <v>0</v>
      </c>
      <c r="N371" s="245">
        <v>7.3000000000000001E-3</v>
      </c>
      <c r="O371" s="245">
        <f>ROUND(E371*N371,2)</f>
        <v>0.17</v>
      </c>
      <c r="P371" s="245">
        <v>0</v>
      </c>
      <c r="Q371" s="245">
        <f>ROUND(E371*P371,2)</f>
        <v>0</v>
      </c>
      <c r="R371" s="247" t="s">
        <v>282</v>
      </c>
      <c r="S371" s="247" t="s">
        <v>131</v>
      </c>
      <c r="T371" s="248" t="s">
        <v>131</v>
      </c>
      <c r="U371" s="230">
        <v>0</v>
      </c>
      <c r="V371" s="230">
        <f>ROUND(E371*U371,2)</f>
        <v>0</v>
      </c>
      <c r="W371" s="230"/>
      <c r="X371" s="230" t="s">
        <v>283</v>
      </c>
      <c r="Y371" s="230" t="s">
        <v>134</v>
      </c>
      <c r="Z371" s="210"/>
      <c r="AA371" s="210"/>
      <c r="AB371" s="210"/>
      <c r="AC371" s="210"/>
      <c r="AD371" s="210"/>
      <c r="AE371" s="210"/>
      <c r="AF371" s="210"/>
      <c r="AG371" s="210" t="s">
        <v>284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1" t="s">
        <v>789</v>
      </c>
      <c r="D372" s="249"/>
      <c r="E372" s="249"/>
      <c r="F372" s="249"/>
      <c r="G372" s="249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137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2" t="s">
        <v>790</v>
      </c>
      <c r="D373" s="250"/>
      <c r="E373" s="250"/>
      <c r="F373" s="250"/>
      <c r="G373" s="25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137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2" t="s">
        <v>791</v>
      </c>
      <c r="D374" s="250"/>
      <c r="E374" s="250"/>
      <c r="F374" s="250"/>
      <c r="G374" s="25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137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4" t="s">
        <v>149</v>
      </c>
      <c r="D375" s="231"/>
      <c r="E375" s="232"/>
      <c r="F375" s="233"/>
      <c r="G375" s="233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137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2" t="s">
        <v>846</v>
      </c>
      <c r="D376" s="250"/>
      <c r="E376" s="250"/>
      <c r="F376" s="250"/>
      <c r="G376" s="25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137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4" t="s">
        <v>149</v>
      </c>
      <c r="D377" s="231"/>
      <c r="E377" s="232"/>
      <c r="F377" s="233"/>
      <c r="G377" s="233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137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2" t="s">
        <v>792</v>
      </c>
      <c r="D378" s="250"/>
      <c r="E378" s="250"/>
      <c r="F378" s="250"/>
      <c r="G378" s="25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137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2" t="s">
        <v>793</v>
      </c>
      <c r="D379" s="250"/>
      <c r="E379" s="250"/>
      <c r="F379" s="250"/>
      <c r="G379" s="25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137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4" t="s">
        <v>149</v>
      </c>
      <c r="D380" s="231"/>
      <c r="E380" s="232"/>
      <c r="F380" s="233"/>
      <c r="G380" s="233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137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2" t="s">
        <v>847</v>
      </c>
      <c r="D381" s="250"/>
      <c r="E381" s="250"/>
      <c r="F381" s="250"/>
      <c r="G381" s="25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137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2" t="s">
        <v>848</v>
      </c>
      <c r="D382" s="250"/>
      <c r="E382" s="250"/>
      <c r="F382" s="250"/>
      <c r="G382" s="25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137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2" t="s">
        <v>849</v>
      </c>
      <c r="D383" s="250"/>
      <c r="E383" s="250"/>
      <c r="F383" s="250"/>
      <c r="G383" s="25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137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4" t="s">
        <v>149</v>
      </c>
      <c r="D384" s="231"/>
      <c r="E384" s="232"/>
      <c r="F384" s="233"/>
      <c r="G384" s="233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137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2" t="s">
        <v>850</v>
      </c>
      <c r="D385" s="250"/>
      <c r="E385" s="250"/>
      <c r="F385" s="250"/>
      <c r="G385" s="25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137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2" t="s">
        <v>851</v>
      </c>
      <c r="D386" s="250"/>
      <c r="E386" s="250"/>
      <c r="F386" s="250"/>
      <c r="G386" s="25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137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2" t="s">
        <v>852</v>
      </c>
      <c r="D387" s="250"/>
      <c r="E387" s="250"/>
      <c r="F387" s="250"/>
      <c r="G387" s="25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137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2" t="s">
        <v>794</v>
      </c>
      <c r="D388" s="250"/>
      <c r="E388" s="250"/>
      <c r="F388" s="250"/>
      <c r="G388" s="25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137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51" t="str">
        <f>C388</f>
        <v>Veškeré svislé tlaky se zachycují teleskopickým účinkem, čímž se zamezí poškození potrubí a armatury.</v>
      </c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5">
      <c r="A389" s="227"/>
      <c r="B389" s="228"/>
      <c r="C389" s="276" t="s">
        <v>634</v>
      </c>
      <c r="D389" s="272"/>
      <c r="E389" s="273">
        <v>16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176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76" t="s">
        <v>635</v>
      </c>
      <c r="D390" s="272"/>
      <c r="E390" s="273">
        <v>7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176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42">
        <v>75</v>
      </c>
      <c r="B391" s="243" t="s">
        <v>795</v>
      </c>
      <c r="C391" s="260" t="s">
        <v>796</v>
      </c>
      <c r="D391" s="244" t="s">
        <v>328</v>
      </c>
      <c r="E391" s="245">
        <v>1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7.1000000000000004E-3</v>
      </c>
      <c r="O391" s="245">
        <f>ROUND(E391*N391,2)</f>
        <v>0.01</v>
      </c>
      <c r="P391" s="245">
        <v>0</v>
      </c>
      <c r="Q391" s="245">
        <f>ROUND(E391*P391,2)</f>
        <v>0</v>
      </c>
      <c r="R391" s="247" t="s">
        <v>282</v>
      </c>
      <c r="S391" s="247" t="s">
        <v>131</v>
      </c>
      <c r="T391" s="248" t="s">
        <v>131</v>
      </c>
      <c r="U391" s="230">
        <v>0</v>
      </c>
      <c r="V391" s="230">
        <f>ROUND(E391*U391,2)</f>
        <v>0</v>
      </c>
      <c r="W391" s="230"/>
      <c r="X391" s="230" t="s">
        <v>283</v>
      </c>
      <c r="Y391" s="230" t="s">
        <v>134</v>
      </c>
      <c r="Z391" s="210"/>
      <c r="AA391" s="210"/>
      <c r="AB391" s="210"/>
      <c r="AC391" s="210"/>
      <c r="AD391" s="210"/>
      <c r="AE391" s="210"/>
      <c r="AF391" s="210"/>
      <c r="AG391" s="210" t="s">
        <v>284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1" outlineLevel="2" x14ac:dyDescent="0.25">
      <c r="A392" s="227"/>
      <c r="B392" s="228"/>
      <c r="C392" s="261" t="s">
        <v>797</v>
      </c>
      <c r="D392" s="249"/>
      <c r="E392" s="249"/>
      <c r="F392" s="249"/>
      <c r="G392" s="249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137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51" t="str">
        <f>C392</f>
        <v>Spojka s přírubou jištěná proti posunu pro všechny standardní materiály potrubí s velkým rozsahem vnějších průměrů potrubí a úhlovým vychýlením</v>
      </c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5">
      <c r="A393" s="227"/>
      <c r="B393" s="228"/>
      <c r="C393" s="262" t="s">
        <v>798</v>
      </c>
      <c r="D393" s="250"/>
      <c r="E393" s="250"/>
      <c r="F393" s="250"/>
      <c r="G393" s="25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137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2" t="s">
        <v>799</v>
      </c>
      <c r="D394" s="250"/>
      <c r="E394" s="250"/>
      <c r="F394" s="250"/>
      <c r="G394" s="25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137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2" t="s">
        <v>800</v>
      </c>
      <c r="D395" s="250"/>
      <c r="E395" s="250"/>
      <c r="F395" s="250"/>
      <c r="G395" s="25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137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2" t="s">
        <v>801</v>
      </c>
      <c r="D396" s="250"/>
      <c r="E396" s="250"/>
      <c r="F396" s="250"/>
      <c r="G396" s="25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137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2" t="s">
        <v>802</v>
      </c>
      <c r="D397" s="250"/>
      <c r="E397" s="250"/>
      <c r="F397" s="250"/>
      <c r="G397" s="25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137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2" t="s">
        <v>803</v>
      </c>
      <c r="D398" s="250"/>
      <c r="E398" s="250"/>
      <c r="F398" s="250"/>
      <c r="G398" s="25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137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2" t="s">
        <v>804</v>
      </c>
      <c r="D399" s="250"/>
      <c r="E399" s="250"/>
      <c r="F399" s="250"/>
      <c r="G399" s="25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137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2" t="s">
        <v>805</v>
      </c>
      <c r="D400" s="250"/>
      <c r="E400" s="250"/>
      <c r="F400" s="250"/>
      <c r="G400" s="25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137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2" t="s">
        <v>806</v>
      </c>
      <c r="D401" s="250"/>
      <c r="E401" s="250"/>
      <c r="F401" s="250"/>
      <c r="G401" s="25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137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2" t="s">
        <v>807</v>
      </c>
      <c r="D402" s="250"/>
      <c r="E402" s="250"/>
      <c r="F402" s="250"/>
      <c r="G402" s="25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137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2" t="s">
        <v>808</v>
      </c>
      <c r="D403" s="250"/>
      <c r="E403" s="250"/>
      <c r="F403" s="250"/>
      <c r="G403" s="25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137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2" t="s">
        <v>809</v>
      </c>
      <c r="D404" s="250"/>
      <c r="E404" s="250"/>
      <c r="F404" s="250"/>
      <c r="G404" s="25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137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42">
        <v>76</v>
      </c>
      <c r="B405" s="243" t="s">
        <v>810</v>
      </c>
      <c r="C405" s="260" t="s">
        <v>811</v>
      </c>
      <c r="D405" s="244" t="s">
        <v>328</v>
      </c>
      <c r="E405" s="245">
        <v>1</v>
      </c>
      <c r="F405" s="246"/>
      <c r="G405" s="247">
        <f>ROUND(E405*F405,2)</f>
        <v>0</v>
      </c>
      <c r="H405" s="246"/>
      <c r="I405" s="247">
        <f>ROUND(E405*H405,2)</f>
        <v>0</v>
      </c>
      <c r="J405" s="246"/>
      <c r="K405" s="247">
        <f>ROUND(E405*J405,2)</f>
        <v>0</v>
      </c>
      <c r="L405" s="247">
        <v>21</v>
      </c>
      <c r="M405" s="247">
        <f>G405*(1+L405/100)</f>
        <v>0</v>
      </c>
      <c r="N405" s="245">
        <v>1.0800000000000001E-2</v>
      </c>
      <c r="O405" s="245">
        <f>ROUND(E405*N405,2)</f>
        <v>0.01</v>
      </c>
      <c r="P405" s="245">
        <v>0</v>
      </c>
      <c r="Q405" s="245">
        <f>ROUND(E405*P405,2)</f>
        <v>0</v>
      </c>
      <c r="R405" s="247" t="s">
        <v>282</v>
      </c>
      <c r="S405" s="247" t="s">
        <v>131</v>
      </c>
      <c r="T405" s="248" t="s">
        <v>131</v>
      </c>
      <c r="U405" s="230">
        <v>0</v>
      </c>
      <c r="V405" s="230">
        <f>ROUND(E405*U405,2)</f>
        <v>0</v>
      </c>
      <c r="W405" s="230"/>
      <c r="X405" s="230" t="s">
        <v>283</v>
      </c>
      <c r="Y405" s="230" t="s">
        <v>134</v>
      </c>
      <c r="Z405" s="210"/>
      <c r="AA405" s="210"/>
      <c r="AB405" s="210"/>
      <c r="AC405" s="210"/>
      <c r="AD405" s="210"/>
      <c r="AE405" s="210"/>
      <c r="AF405" s="210"/>
      <c r="AG405" s="210" t="s">
        <v>284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1" outlineLevel="2" x14ac:dyDescent="0.25">
      <c r="A406" s="227"/>
      <c r="B406" s="228"/>
      <c r="C406" s="261" t="s">
        <v>797</v>
      </c>
      <c r="D406" s="249"/>
      <c r="E406" s="249"/>
      <c r="F406" s="249"/>
      <c r="G406" s="249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137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51" t="str">
        <f>C406</f>
        <v>Spojka s přírubou jištěná proti posunu pro všechny standardní materiály potrubí s velkým rozsahem vnějších průměrů potrubí a úhlovým vychýlením</v>
      </c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2" t="s">
        <v>798</v>
      </c>
      <c r="D407" s="250"/>
      <c r="E407" s="250"/>
      <c r="F407" s="250"/>
      <c r="G407" s="25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137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2" t="s">
        <v>799</v>
      </c>
      <c r="D408" s="250"/>
      <c r="E408" s="250"/>
      <c r="F408" s="250"/>
      <c r="G408" s="25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137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5">
      <c r="A409" s="227"/>
      <c r="B409" s="228"/>
      <c r="C409" s="262" t="s">
        <v>800</v>
      </c>
      <c r="D409" s="250"/>
      <c r="E409" s="250"/>
      <c r="F409" s="250"/>
      <c r="G409" s="25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137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2" t="s">
        <v>801</v>
      </c>
      <c r="D410" s="250"/>
      <c r="E410" s="250"/>
      <c r="F410" s="250"/>
      <c r="G410" s="25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137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2" t="s">
        <v>802</v>
      </c>
      <c r="D411" s="250"/>
      <c r="E411" s="250"/>
      <c r="F411" s="250"/>
      <c r="G411" s="25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137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2" t="s">
        <v>803</v>
      </c>
      <c r="D412" s="250"/>
      <c r="E412" s="250"/>
      <c r="F412" s="250"/>
      <c r="G412" s="25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137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5">
      <c r="A413" s="227"/>
      <c r="B413" s="228"/>
      <c r="C413" s="262" t="s">
        <v>804</v>
      </c>
      <c r="D413" s="250"/>
      <c r="E413" s="250"/>
      <c r="F413" s="250"/>
      <c r="G413" s="25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137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62" t="s">
        <v>805</v>
      </c>
      <c r="D414" s="250"/>
      <c r="E414" s="250"/>
      <c r="F414" s="250"/>
      <c r="G414" s="25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137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2" t="s">
        <v>806</v>
      </c>
      <c r="D415" s="250"/>
      <c r="E415" s="250"/>
      <c r="F415" s="250"/>
      <c r="G415" s="25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137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2" t="s">
        <v>807</v>
      </c>
      <c r="D416" s="250"/>
      <c r="E416" s="250"/>
      <c r="F416" s="250"/>
      <c r="G416" s="25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137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5">
      <c r="A417" s="227"/>
      <c r="B417" s="228"/>
      <c r="C417" s="262" t="s">
        <v>808</v>
      </c>
      <c r="D417" s="250"/>
      <c r="E417" s="250"/>
      <c r="F417" s="250"/>
      <c r="G417" s="25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137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2" t="s">
        <v>809</v>
      </c>
      <c r="D418" s="250"/>
      <c r="E418" s="250"/>
      <c r="F418" s="250"/>
      <c r="G418" s="25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137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42">
        <v>77</v>
      </c>
      <c r="B419" s="243" t="s">
        <v>812</v>
      </c>
      <c r="C419" s="260" t="s">
        <v>813</v>
      </c>
      <c r="D419" s="244" t="s">
        <v>328</v>
      </c>
      <c r="E419" s="245">
        <v>1</v>
      </c>
      <c r="F419" s="246"/>
      <c r="G419" s="247">
        <f>ROUND(E419*F419,2)</f>
        <v>0</v>
      </c>
      <c r="H419" s="246"/>
      <c r="I419" s="247">
        <f>ROUND(E419*H419,2)</f>
        <v>0</v>
      </c>
      <c r="J419" s="246"/>
      <c r="K419" s="247">
        <f>ROUND(E419*J419,2)</f>
        <v>0</v>
      </c>
      <c r="L419" s="247">
        <v>21</v>
      </c>
      <c r="M419" s="247">
        <f>G419*(1+L419/100)</f>
        <v>0</v>
      </c>
      <c r="N419" s="245">
        <v>1.32E-2</v>
      </c>
      <c r="O419" s="245">
        <f>ROUND(E419*N419,2)</f>
        <v>0.01</v>
      </c>
      <c r="P419" s="245">
        <v>0</v>
      </c>
      <c r="Q419" s="245">
        <f>ROUND(E419*P419,2)</f>
        <v>0</v>
      </c>
      <c r="R419" s="247" t="s">
        <v>282</v>
      </c>
      <c r="S419" s="247" t="s">
        <v>131</v>
      </c>
      <c r="T419" s="248" t="s">
        <v>131</v>
      </c>
      <c r="U419" s="230">
        <v>0</v>
      </c>
      <c r="V419" s="230">
        <f>ROUND(E419*U419,2)</f>
        <v>0</v>
      </c>
      <c r="W419" s="230"/>
      <c r="X419" s="230" t="s">
        <v>283</v>
      </c>
      <c r="Y419" s="230" t="s">
        <v>134</v>
      </c>
      <c r="Z419" s="210"/>
      <c r="AA419" s="210"/>
      <c r="AB419" s="210"/>
      <c r="AC419" s="210"/>
      <c r="AD419" s="210"/>
      <c r="AE419" s="210"/>
      <c r="AF419" s="210"/>
      <c r="AG419" s="210" t="s">
        <v>284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1" outlineLevel="2" x14ac:dyDescent="0.25">
      <c r="A420" s="227"/>
      <c r="B420" s="228"/>
      <c r="C420" s="261" t="s">
        <v>797</v>
      </c>
      <c r="D420" s="249"/>
      <c r="E420" s="249"/>
      <c r="F420" s="249"/>
      <c r="G420" s="249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137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51" t="str">
        <f>C420</f>
        <v>Spojka s přírubou jištěná proti posunu pro všechny standardní materiály potrubí s velkým rozsahem vnějších průměrů potrubí a úhlovým vychýlením</v>
      </c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27"/>
      <c r="B421" s="228"/>
      <c r="C421" s="262" t="s">
        <v>798</v>
      </c>
      <c r="D421" s="250"/>
      <c r="E421" s="250"/>
      <c r="F421" s="250"/>
      <c r="G421" s="25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137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5">
      <c r="A422" s="227"/>
      <c r="B422" s="228"/>
      <c r="C422" s="262" t="s">
        <v>799</v>
      </c>
      <c r="D422" s="250"/>
      <c r="E422" s="250"/>
      <c r="F422" s="250"/>
      <c r="G422" s="25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137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27"/>
      <c r="B423" s="228"/>
      <c r="C423" s="262" t="s">
        <v>800</v>
      </c>
      <c r="D423" s="250"/>
      <c r="E423" s="250"/>
      <c r="F423" s="250"/>
      <c r="G423" s="25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137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2" t="s">
        <v>801</v>
      </c>
      <c r="D424" s="250"/>
      <c r="E424" s="250"/>
      <c r="F424" s="250"/>
      <c r="G424" s="25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137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5">
      <c r="A425" s="227"/>
      <c r="B425" s="228"/>
      <c r="C425" s="262" t="s">
        <v>802</v>
      </c>
      <c r="D425" s="250"/>
      <c r="E425" s="250"/>
      <c r="F425" s="250"/>
      <c r="G425" s="25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137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5">
      <c r="A426" s="227"/>
      <c r="B426" s="228"/>
      <c r="C426" s="262" t="s">
        <v>803</v>
      </c>
      <c r="D426" s="250"/>
      <c r="E426" s="250"/>
      <c r="F426" s="250"/>
      <c r="G426" s="25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137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2" t="s">
        <v>804</v>
      </c>
      <c r="D427" s="250"/>
      <c r="E427" s="250"/>
      <c r="F427" s="250"/>
      <c r="G427" s="25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137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2" t="s">
        <v>805</v>
      </c>
      <c r="D428" s="250"/>
      <c r="E428" s="250"/>
      <c r="F428" s="250"/>
      <c r="G428" s="25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137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5">
      <c r="A429" s="227"/>
      <c r="B429" s="228"/>
      <c r="C429" s="262" t="s">
        <v>806</v>
      </c>
      <c r="D429" s="250"/>
      <c r="E429" s="250"/>
      <c r="F429" s="250"/>
      <c r="G429" s="25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137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27"/>
      <c r="B430" s="228"/>
      <c r="C430" s="262" t="s">
        <v>807</v>
      </c>
      <c r="D430" s="250"/>
      <c r="E430" s="250"/>
      <c r="F430" s="250"/>
      <c r="G430" s="25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137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62" t="s">
        <v>808</v>
      </c>
      <c r="D431" s="250"/>
      <c r="E431" s="250"/>
      <c r="F431" s="250"/>
      <c r="G431" s="25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137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2" t="s">
        <v>809</v>
      </c>
      <c r="D432" s="250"/>
      <c r="E432" s="250"/>
      <c r="F432" s="250"/>
      <c r="G432" s="25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137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52">
        <v>78</v>
      </c>
      <c r="B433" s="253" t="s">
        <v>814</v>
      </c>
      <c r="C433" s="263" t="s">
        <v>815</v>
      </c>
      <c r="D433" s="254" t="s">
        <v>328</v>
      </c>
      <c r="E433" s="255">
        <v>4</v>
      </c>
      <c r="F433" s="256"/>
      <c r="G433" s="257">
        <f>ROUND(E433*F433,2)</f>
        <v>0</v>
      </c>
      <c r="H433" s="256"/>
      <c r="I433" s="257">
        <f>ROUND(E433*H433,2)</f>
        <v>0</v>
      </c>
      <c r="J433" s="256"/>
      <c r="K433" s="257">
        <f>ROUND(E433*J433,2)</f>
        <v>0</v>
      </c>
      <c r="L433" s="257">
        <v>21</v>
      </c>
      <c r="M433" s="257">
        <f>G433*(1+L433/100)</f>
        <v>0</v>
      </c>
      <c r="N433" s="255">
        <v>1.49E-2</v>
      </c>
      <c r="O433" s="255">
        <f>ROUND(E433*N433,2)</f>
        <v>0.06</v>
      </c>
      <c r="P433" s="255">
        <v>0</v>
      </c>
      <c r="Q433" s="255">
        <f>ROUND(E433*P433,2)</f>
        <v>0</v>
      </c>
      <c r="R433" s="257" t="s">
        <v>282</v>
      </c>
      <c r="S433" s="257" t="s">
        <v>131</v>
      </c>
      <c r="T433" s="258" t="s">
        <v>131</v>
      </c>
      <c r="U433" s="230">
        <v>0</v>
      </c>
      <c r="V433" s="230">
        <f>ROUND(E433*U433,2)</f>
        <v>0</v>
      </c>
      <c r="W433" s="230"/>
      <c r="X433" s="230" t="s">
        <v>283</v>
      </c>
      <c r="Y433" s="230" t="s">
        <v>134</v>
      </c>
      <c r="Z433" s="210"/>
      <c r="AA433" s="210"/>
      <c r="AB433" s="210"/>
      <c r="AC433" s="210"/>
      <c r="AD433" s="210"/>
      <c r="AE433" s="210"/>
      <c r="AF433" s="210"/>
      <c r="AG433" s="210" t="s">
        <v>284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42">
        <v>79</v>
      </c>
      <c r="B434" s="243" t="s">
        <v>816</v>
      </c>
      <c r="C434" s="260" t="s">
        <v>817</v>
      </c>
      <c r="D434" s="244" t="s">
        <v>328</v>
      </c>
      <c r="E434" s="245">
        <v>1</v>
      </c>
      <c r="F434" s="246"/>
      <c r="G434" s="247">
        <f>ROUND(E434*F434,2)</f>
        <v>0</v>
      </c>
      <c r="H434" s="246"/>
      <c r="I434" s="247">
        <f>ROUND(E434*H434,2)</f>
        <v>0</v>
      </c>
      <c r="J434" s="246"/>
      <c r="K434" s="247">
        <f>ROUND(E434*J434,2)</f>
        <v>0</v>
      </c>
      <c r="L434" s="247">
        <v>21</v>
      </c>
      <c r="M434" s="247">
        <f>G434*(1+L434/100)</f>
        <v>0</v>
      </c>
      <c r="N434" s="245">
        <v>9.2999999999999992E-3</v>
      </c>
      <c r="O434" s="245">
        <f>ROUND(E434*N434,2)</f>
        <v>0.01</v>
      </c>
      <c r="P434" s="245">
        <v>0</v>
      </c>
      <c r="Q434" s="245">
        <f>ROUND(E434*P434,2)</f>
        <v>0</v>
      </c>
      <c r="R434" s="247" t="s">
        <v>282</v>
      </c>
      <c r="S434" s="247" t="s">
        <v>131</v>
      </c>
      <c r="T434" s="248" t="s">
        <v>131</v>
      </c>
      <c r="U434" s="230">
        <v>0</v>
      </c>
      <c r="V434" s="230">
        <f>ROUND(E434*U434,2)</f>
        <v>0</v>
      </c>
      <c r="W434" s="230"/>
      <c r="X434" s="230" t="s">
        <v>283</v>
      </c>
      <c r="Y434" s="230" t="s">
        <v>134</v>
      </c>
      <c r="Z434" s="210"/>
      <c r="AA434" s="210"/>
      <c r="AB434" s="210"/>
      <c r="AC434" s="210"/>
      <c r="AD434" s="210"/>
      <c r="AE434" s="210"/>
      <c r="AF434" s="210"/>
      <c r="AG434" s="210" t="s">
        <v>284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5">
      <c r="A435" s="227"/>
      <c r="B435" s="228"/>
      <c r="C435" s="261" t="s">
        <v>818</v>
      </c>
      <c r="D435" s="249"/>
      <c r="E435" s="249"/>
      <c r="F435" s="249"/>
      <c r="G435" s="249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137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5">
      <c r="A436" s="227"/>
      <c r="B436" s="228"/>
      <c r="C436" s="262" t="s">
        <v>819</v>
      </c>
      <c r="D436" s="250"/>
      <c r="E436" s="250"/>
      <c r="F436" s="250"/>
      <c r="G436" s="25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137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2" t="s">
        <v>820</v>
      </c>
      <c r="D437" s="250"/>
      <c r="E437" s="250"/>
      <c r="F437" s="250"/>
      <c r="G437" s="25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137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4" t="s">
        <v>149</v>
      </c>
      <c r="D438" s="231"/>
      <c r="E438" s="232"/>
      <c r="F438" s="233"/>
      <c r="G438" s="233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137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5">
      <c r="A439" s="227"/>
      <c r="B439" s="228"/>
      <c r="C439" s="262" t="s">
        <v>821</v>
      </c>
      <c r="D439" s="250"/>
      <c r="E439" s="250"/>
      <c r="F439" s="250"/>
      <c r="G439" s="25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137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20.399999999999999" outlineLevel="1" x14ac:dyDescent="0.25">
      <c r="A440" s="242">
        <v>80</v>
      </c>
      <c r="B440" s="243" t="s">
        <v>822</v>
      </c>
      <c r="C440" s="260" t="s">
        <v>823</v>
      </c>
      <c r="D440" s="244" t="s">
        <v>328</v>
      </c>
      <c r="E440" s="245">
        <v>3</v>
      </c>
      <c r="F440" s="246"/>
      <c r="G440" s="247">
        <f>ROUND(E440*F440,2)</f>
        <v>0</v>
      </c>
      <c r="H440" s="246"/>
      <c r="I440" s="247">
        <f>ROUND(E440*H440,2)</f>
        <v>0</v>
      </c>
      <c r="J440" s="246"/>
      <c r="K440" s="247">
        <f>ROUND(E440*J440,2)</f>
        <v>0</v>
      </c>
      <c r="L440" s="247">
        <v>21</v>
      </c>
      <c r="M440" s="247">
        <f>G440*(1+L440/100)</f>
        <v>0</v>
      </c>
      <c r="N440" s="245">
        <v>1.2999999999999999E-2</v>
      </c>
      <c r="O440" s="245">
        <f>ROUND(E440*N440,2)</f>
        <v>0.04</v>
      </c>
      <c r="P440" s="245">
        <v>0</v>
      </c>
      <c r="Q440" s="245">
        <f>ROUND(E440*P440,2)</f>
        <v>0</v>
      </c>
      <c r="R440" s="247" t="s">
        <v>282</v>
      </c>
      <c r="S440" s="247" t="s">
        <v>131</v>
      </c>
      <c r="T440" s="248" t="s">
        <v>132</v>
      </c>
      <c r="U440" s="230">
        <v>0</v>
      </c>
      <c r="V440" s="230">
        <f>ROUND(E440*U440,2)</f>
        <v>0</v>
      </c>
      <c r="W440" s="230"/>
      <c r="X440" s="230" t="s">
        <v>283</v>
      </c>
      <c r="Y440" s="230" t="s">
        <v>134</v>
      </c>
      <c r="Z440" s="210"/>
      <c r="AA440" s="210"/>
      <c r="AB440" s="210"/>
      <c r="AC440" s="210"/>
      <c r="AD440" s="210"/>
      <c r="AE440" s="210"/>
      <c r="AF440" s="210"/>
      <c r="AG440" s="210" t="s">
        <v>284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5">
      <c r="A441" s="227"/>
      <c r="B441" s="228"/>
      <c r="C441" s="261" t="s">
        <v>824</v>
      </c>
      <c r="D441" s="249"/>
      <c r="E441" s="249"/>
      <c r="F441" s="249"/>
      <c r="G441" s="249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137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2" t="s">
        <v>819</v>
      </c>
      <c r="D442" s="250"/>
      <c r="E442" s="250"/>
      <c r="F442" s="250"/>
      <c r="G442" s="25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137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27"/>
      <c r="B443" s="228"/>
      <c r="C443" s="262" t="s">
        <v>820</v>
      </c>
      <c r="D443" s="250"/>
      <c r="E443" s="250"/>
      <c r="F443" s="250"/>
      <c r="G443" s="25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137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27"/>
      <c r="B444" s="228"/>
      <c r="C444" s="264" t="s">
        <v>149</v>
      </c>
      <c r="D444" s="231"/>
      <c r="E444" s="232"/>
      <c r="F444" s="233"/>
      <c r="G444" s="233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137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2" t="s">
        <v>821</v>
      </c>
      <c r="D445" s="250"/>
      <c r="E445" s="250"/>
      <c r="F445" s="250"/>
      <c r="G445" s="25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137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42">
        <v>81</v>
      </c>
      <c r="B446" s="243" t="s">
        <v>825</v>
      </c>
      <c r="C446" s="260" t="s">
        <v>826</v>
      </c>
      <c r="D446" s="244" t="s">
        <v>328</v>
      </c>
      <c r="E446" s="245">
        <v>3</v>
      </c>
      <c r="F446" s="246"/>
      <c r="G446" s="247">
        <f>ROUND(E446*F446,2)</f>
        <v>0</v>
      </c>
      <c r="H446" s="246"/>
      <c r="I446" s="247">
        <f>ROUND(E446*H446,2)</f>
        <v>0</v>
      </c>
      <c r="J446" s="246"/>
      <c r="K446" s="247">
        <f>ROUND(E446*J446,2)</f>
        <v>0</v>
      </c>
      <c r="L446" s="247">
        <v>21</v>
      </c>
      <c r="M446" s="247">
        <f>G446*(1+L446/100)</f>
        <v>0</v>
      </c>
      <c r="N446" s="245">
        <v>9.1999999999999998E-3</v>
      </c>
      <c r="O446" s="245">
        <f>ROUND(E446*N446,2)</f>
        <v>0.03</v>
      </c>
      <c r="P446" s="245">
        <v>0</v>
      </c>
      <c r="Q446" s="245">
        <f>ROUND(E446*P446,2)</f>
        <v>0</v>
      </c>
      <c r="R446" s="247" t="s">
        <v>282</v>
      </c>
      <c r="S446" s="247" t="s">
        <v>131</v>
      </c>
      <c r="T446" s="248" t="s">
        <v>131</v>
      </c>
      <c r="U446" s="230">
        <v>0</v>
      </c>
      <c r="V446" s="230">
        <f>ROUND(E446*U446,2)</f>
        <v>0</v>
      </c>
      <c r="W446" s="230"/>
      <c r="X446" s="230" t="s">
        <v>283</v>
      </c>
      <c r="Y446" s="230" t="s">
        <v>134</v>
      </c>
      <c r="Z446" s="210"/>
      <c r="AA446" s="210"/>
      <c r="AB446" s="210"/>
      <c r="AC446" s="210"/>
      <c r="AD446" s="210"/>
      <c r="AE446" s="210"/>
      <c r="AF446" s="210"/>
      <c r="AG446" s="210" t="s">
        <v>284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5">
      <c r="A447" s="227"/>
      <c r="B447" s="228"/>
      <c r="C447" s="261" t="s">
        <v>827</v>
      </c>
      <c r="D447" s="249"/>
      <c r="E447" s="249"/>
      <c r="F447" s="249"/>
      <c r="G447" s="249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137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27"/>
      <c r="B448" s="228"/>
      <c r="C448" s="262" t="s">
        <v>819</v>
      </c>
      <c r="D448" s="250"/>
      <c r="E448" s="250"/>
      <c r="F448" s="250"/>
      <c r="G448" s="25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137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2" t="s">
        <v>820</v>
      </c>
      <c r="D449" s="250"/>
      <c r="E449" s="250"/>
      <c r="F449" s="250"/>
      <c r="G449" s="25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137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4" t="s">
        <v>149</v>
      </c>
      <c r="D450" s="231"/>
      <c r="E450" s="232"/>
      <c r="F450" s="233"/>
      <c r="G450" s="233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137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5">
      <c r="A451" s="227"/>
      <c r="B451" s="228"/>
      <c r="C451" s="262" t="s">
        <v>821</v>
      </c>
      <c r="D451" s="250"/>
      <c r="E451" s="250"/>
      <c r="F451" s="250"/>
      <c r="G451" s="25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137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52">
        <v>82</v>
      </c>
      <c r="B452" s="253" t="s">
        <v>828</v>
      </c>
      <c r="C452" s="263" t="s">
        <v>829</v>
      </c>
      <c r="D452" s="254" t="s">
        <v>328</v>
      </c>
      <c r="E452" s="255">
        <v>30</v>
      </c>
      <c r="F452" s="256"/>
      <c r="G452" s="257">
        <f>ROUND(E452*F452,2)</f>
        <v>0</v>
      </c>
      <c r="H452" s="256"/>
      <c r="I452" s="257">
        <f>ROUND(E452*H452,2)</f>
        <v>0</v>
      </c>
      <c r="J452" s="256"/>
      <c r="K452" s="257">
        <f>ROUND(E452*J452,2)</f>
        <v>0</v>
      </c>
      <c r="L452" s="257">
        <v>21</v>
      </c>
      <c r="M452" s="257">
        <f>G452*(1+L452/100)</f>
        <v>0</v>
      </c>
      <c r="N452" s="255">
        <v>2.2000000000000001E-3</v>
      </c>
      <c r="O452" s="255">
        <f>ROUND(E452*N452,2)</f>
        <v>7.0000000000000007E-2</v>
      </c>
      <c r="P452" s="255">
        <v>0</v>
      </c>
      <c r="Q452" s="255">
        <f>ROUND(E452*P452,2)</f>
        <v>0</v>
      </c>
      <c r="R452" s="257" t="s">
        <v>282</v>
      </c>
      <c r="S452" s="257" t="s">
        <v>131</v>
      </c>
      <c r="T452" s="258" t="s">
        <v>132</v>
      </c>
      <c r="U452" s="230">
        <v>0</v>
      </c>
      <c r="V452" s="230">
        <f>ROUND(E452*U452,2)</f>
        <v>0</v>
      </c>
      <c r="W452" s="230"/>
      <c r="X452" s="230" t="s">
        <v>283</v>
      </c>
      <c r="Y452" s="230" t="s">
        <v>134</v>
      </c>
      <c r="Z452" s="210"/>
      <c r="AA452" s="210"/>
      <c r="AB452" s="210"/>
      <c r="AC452" s="210"/>
      <c r="AD452" s="210"/>
      <c r="AE452" s="210"/>
      <c r="AF452" s="210"/>
      <c r="AG452" s="210" t="s">
        <v>284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0.399999999999999" outlineLevel="1" x14ac:dyDescent="0.25">
      <c r="A453" s="242">
        <v>83</v>
      </c>
      <c r="B453" s="243" t="s">
        <v>657</v>
      </c>
      <c r="C453" s="260" t="s">
        <v>830</v>
      </c>
      <c r="D453" s="244" t="s">
        <v>254</v>
      </c>
      <c r="E453" s="245">
        <v>1</v>
      </c>
      <c r="F453" s="246"/>
      <c r="G453" s="247">
        <f>ROUND(E453*F453,2)</f>
        <v>0</v>
      </c>
      <c r="H453" s="246"/>
      <c r="I453" s="247">
        <f>ROUND(E453*H453,2)</f>
        <v>0</v>
      </c>
      <c r="J453" s="246"/>
      <c r="K453" s="247">
        <f>ROUND(E453*J453,2)</f>
        <v>0</v>
      </c>
      <c r="L453" s="247">
        <v>21</v>
      </c>
      <c r="M453" s="247">
        <f>G453*(1+L453/100)</f>
        <v>0</v>
      </c>
      <c r="N453" s="245">
        <v>0</v>
      </c>
      <c r="O453" s="245">
        <f>ROUND(E453*N453,2)</f>
        <v>0</v>
      </c>
      <c r="P453" s="245">
        <v>0</v>
      </c>
      <c r="Q453" s="245">
        <f>ROUND(E453*P453,2)</f>
        <v>0</v>
      </c>
      <c r="R453" s="247"/>
      <c r="S453" s="247" t="s">
        <v>142</v>
      </c>
      <c r="T453" s="248" t="s">
        <v>132</v>
      </c>
      <c r="U453" s="230">
        <v>0</v>
      </c>
      <c r="V453" s="230">
        <f>ROUND(E453*U453,2)</f>
        <v>0</v>
      </c>
      <c r="W453" s="230"/>
      <c r="X453" s="230" t="s">
        <v>283</v>
      </c>
      <c r="Y453" s="230" t="s">
        <v>134</v>
      </c>
      <c r="Z453" s="210"/>
      <c r="AA453" s="210"/>
      <c r="AB453" s="210"/>
      <c r="AC453" s="210"/>
      <c r="AD453" s="210"/>
      <c r="AE453" s="210"/>
      <c r="AF453" s="210"/>
      <c r="AG453" s="210" t="s">
        <v>284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5">
      <c r="A454" s="227"/>
      <c r="B454" s="228"/>
      <c r="C454" s="261" t="s">
        <v>831</v>
      </c>
      <c r="D454" s="249"/>
      <c r="E454" s="249"/>
      <c r="F454" s="249"/>
      <c r="G454" s="249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137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2" t="s">
        <v>832</v>
      </c>
      <c r="D455" s="250"/>
      <c r="E455" s="250"/>
      <c r="F455" s="250"/>
      <c r="G455" s="25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137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27"/>
      <c r="B456" s="228"/>
      <c r="C456" s="264" t="s">
        <v>149</v>
      </c>
      <c r="D456" s="231"/>
      <c r="E456" s="232"/>
      <c r="F456" s="233"/>
      <c r="G456" s="233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137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27"/>
      <c r="B457" s="228"/>
      <c r="C457" s="262" t="s">
        <v>833</v>
      </c>
      <c r="D457" s="250"/>
      <c r="E457" s="250"/>
      <c r="F457" s="250"/>
      <c r="G457" s="25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137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2" t="s">
        <v>834</v>
      </c>
      <c r="D458" s="250"/>
      <c r="E458" s="250"/>
      <c r="F458" s="250"/>
      <c r="G458" s="25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137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4" t="s">
        <v>149</v>
      </c>
      <c r="D459" s="231"/>
      <c r="E459" s="232"/>
      <c r="F459" s="233"/>
      <c r="G459" s="233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137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27"/>
      <c r="B460" s="228"/>
      <c r="C460" s="262" t="s">
        <v>835</v>
      </c>
      <c r="D460" s="250"/>
      <c r="E460" s="250"/>
      <c r="F460" s="250"/>
      <c r="G460" s="25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30"/>
      <c r="Z460" s="210"/>
      <c r="AA460" s="210"/>
      <c r="AB460" s="210"/>
      <c r="AC460" s="210"/>
      <c r="AD460" s="210"/>
      <c r="AE460" s="210"/>
      <c r="AF460" s="210"/>
      <c r="AG460" s="210" t="s">
        <v>137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52">
        <v>84</v>
      </c>
      <c r="B461" s="253" t="s">
        <v>659</v>
      </c>
      <c r="C461" s="263" t="s">
        <v>836</v>
      </c>
      <c r="D461" s="254" t="s">
        <v>654</v>
      </c>
      <c r="E461" s="255">
        <v>23</v>
      </c>
      <c r="F461" s="256"/>
      <c r="G461" s="257">
        <f>ROUND(E461*F461,2)</f>
        <v>0</v>
      </c>
      <c r="H461" s="256"/>
      <c r="I461" s="257">
        <f>ROUND(E461*H461,2)</f>
        <v>0</v>
      </c>
      <c r="J461" s="256"/>
      <c r="K461" s="257">
        <f>ROUND(E461*J461,2)</f>
        <v>0</v>
      </c>
      <c r="L461" s="257">
        <v>21</v>
      </c>
      <c r="M461" s="257">
        <f>G461*(1+L461/100)</f>
        <v>0</v>
      </c>
      <c r="N461" s="255">
        <v>0</v>
      </c>
      <c r="O461" s="255">
        <f>ROUND(E461*N461,2)</f>
        <v>0</v>
      </c>
      <c r="P461" s="255">
        <v>0</v>
      </c>
      <c r="Q461" s="255">
        <f>ROUND(E461*P461,2)</f>
        <v>0</v>
      </c>
      <c r="R461" s="257"/>
      <c r="S461" s="257" t="s">
        <v>142</v>
      </c>
      <c r="T461" s="258" t="s">
        <v>132</v>
      </c>
      <c r="U461" s="230">
        <v>0</v>
      </c>
      <c r="V461" s="230">
        <f>ROUND(E461*U461,2)</f>
        <v>0</v>
      </c>
      <c r="W461" s="230"/>
      <c r="X461" s="230" t="s">
        <v>283</v>
      </c>
      <c r="Y461" s="230" t="s">
        <v>134</v>
      </c>
      <c r="Z461" s="210"/>
      <c r="AA461" s="210"/>
      <c r="AB461" s="210"/>
      <c r="AC461" s="210"/>
      <c r="AD461" s="210"/>
      <c r="AE461" s="210"/>
      <c r="AF461" s="210"/>
      <c r="AG461" s="210" t="s">
        <v>284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52">
        <v>85</v>
      </c>
      <c r="B462" s="253" t="s">
        <v>837</v>
      </c>
      <c r="C462" s="263" t="s">
        <v>838</v>
      </c>
      <c r="D462" s="254" t="s">
        <v>654</v>
      </c>
      <c r="E462" s="255">
        <v>3</v>
      </c>
      <c r="F462" s="256"/>
      <c r="G462" s="257">
        <f>ROUND(E462*F462,2)</f>
        <v>0</v>
      </c>
      <c r="H462" s="256"/>
      <c r="I462" s="257">
        <f>ROUND(E462*H462,2)</f>
        <v>0</v>
      </c>
      <c r="J462" s="256"/>
      <c r="K462" s="257">
        <f>ROUND(E462*J462,2)</f>
        <v>0</v>
      </c>
      <c r="L462" s="257">
        <v>21</v>
      </c>
      <c r="M462" s="257">
        <f>G462*(1+L462/100)</f>
        <v>0</v>
      </c>
      <c r="N462" s="255">
        <v>0</v>
      </c>
      <c r="O462" s="255">
        <f>ROUND(E462*N462,2)</f>
        <v>0</v>
      </c>
      <c r="P462" s="255">
        <v>0</v>
      </c>
      <c r="Q462" s="255">
        <f>ROUND(E462*P462,2)</f>
        <v>0</v>
      </c>
      <c r="R462" s="257"/>
      <c r="S462" s="257" t="s">
        <v>142</v>
      </c>
      <c r="T462" s="258" t="s">
        <v>132</v>
      </c>
      <c r="U462" s="230">
        <v>0</v>
      </c>
      <c r="V462" s="230">
        <f>ROUND(E462*U462,2)</f>
        <v>0</v>
      </c>
      <c r="W462" s="230"/>
      <c r="X462" s="230" t="s">
        <v>283</v>
      </c>
      <c r="Y462" s="230" t="s">
        <v>134</v>
      </c>
      <c r="Z462" s="210"/>
      <c r="AA462" s="210"/>
      <c r="AB462" s="210"/>
      <c r="AC462" s="210"/>
      <c r="AD462" s="210"/>
      <c r="AE462" s="210"/>
      <c r="AF462" s="210"/>
      <c r="AG462" s="210" t="s">
        <v>284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x14ac:dyDescent="0.25">
      <c r="A463" s="235" t="s">
        <v>126</v>
      </c>
      <c r="B463" s="236" t="s">
        <v>85</v>
      </c>
      <c r="C463" s="259" t="s">
        <v>86</v>
      </c>
      <c r="D463" s="237"/>
      <c r="E463" s="238"/>
      <c r="F463" s="239"/>
      <c r="G463" s="239">
        <f>SUMIF(AG464:AG465,"&lt;&gt;NOR",G464:G465)</f>
        <v>0</v>
      </c>
      <c r="H463" s="239"/>
      <c r="I463" s="239">
        <f>SUM(I464:I465)</f>
        <v>0</v>
      </c>
      <c r="J463" s="239"/>
      <c r="K463" s="239">
        <f>SUM(K464:K465)</f>
        <v>0</v>
      </c>
      <c r="L463" s="239"/>
      <c r="M463" s="239">
        <f>SUM(M464:M465)</f>
        <v>0</v>
      </c>
      <c r="N463" s="238"/>
      <c r="O463" s="238">
        <f>SUM(O464:O465)</f>
        <v>0</v>
      </c>
      <c r="P463" s="238"/>
      <c r="Q463" s="238">
        <f>SUM(Q464:Q465)</f>
        <v>0</v>
      </c>
      <c r="R463" s="239"/>
      <c r="S463" s="239"/>
      <c r="T463" s="240"/>
      <c r="U463" s="234"/>
      <c r="V463" s="234">
        <f>SUM(V464:V465)</f>
        <v>117.74</v>
      </c>
      <c r="W463" s="234"/>
      <c r="X463" s="234"/>
      <c r="Y463" s="234"/>
      <c r="AG463" t="s">
        <v>127</v>
      </c>
    </row>
    <row r="464" spans="1:60" outlineLevel="1" x14ac:dyDescent="0.25">
      <c r="A464" s="242">
        <v>86</v>
      </c>
      <c r="B464" s="243" t="s">
        <v>839</v>
      </c>
      <c r="C464" s="260" t="s">
        <v>840</v>
      </c>
      <c r="D464" s="244" t="s">
        <v>335</v>
      </c>
      <c r="E464" s="245">
        <v>556.70532000000003</v>
      </c>
      <c r="F464" s="246"/>
      <c r="G464" s="247">
        <f>ROUND(E464*F464,2)</f>
        <v>0</v>
      </c>
      <c r="H464" s="246"/>
      <c r="I464" s="247">
        <f>ROUND(E464*H464,2)</f>
        <v>0</v>
      </c>
      <c r="J464" s="246"/>
      <c r="K464" s="247">
        <f>ROUND(E464*J464,2)</f>
        <v>0</v>
      </c>
      <c r="L464" s="247">
        <v>21</v>
      </c>
      <c r="M464" s="247">
        <f>G464*(1+L464/100)</f>
        <v>0</v>
      </c>
      <c r="N464" s="245">
        <v>0</v>
      </c>
      <c r="O464" s="245">
        <f>ROUND(E464*N464,2)</f>
        <v>0</v>
      </c>
      <c r="P464" s="245">
        <v>0</v>
      </c>
      <c r="Q464" s="245">
        <f>ROUND(E464*P464,2)</f>
        <v>0</v>
      </c>
      <c r="R464" s="247"/>
      <c r="S464" s="247" t="s">
        <v>131</v>
      </c>
      <c r="T464" s="248" t="s">
        <v>131</v>
      </c>
      <c r="U464" s="230">
        <v>0.21149999999999999</v>
      </c>
      <c r="V464" s="230">
        <f>ROUND(E464*U464,2)</f>
        <v>117.74</v>
      </c>
      <c r="W464" s="230"/>
      <c r="X464" s="230" t="s">
        <v>459</v>
      </c>
      <c r="Y464" s="230" t="s">
        <v>134</v>
      </c>
      <c r="Z464" s="210"/>
      <c r="AA464" s="210"/>
      <c r="AB464" s="210"/>
      <c r="AC464" s="210"/>
      <c r="AD464" s="210"/>
      <c r="AE464" s="210"/>
      <c r="AF464" s="210"/>
      <c r="AG464" s="210" t="s">
        <v>460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5">
      <c r="A465" s="227"/>
      <c r="B465" s="228"/>
      <c r="C465" s="261" t="s">
        <v>841</v>
      </c>
      <c r="D465" s="249"/>
      <c r="E465" s="249"/>
      <c r="F465" s="249"/>
      <c r="G465" s="249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137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x14ac:dyDescent="0.25">
      <c r="A466" s="3"/>
      <c r="B466" s="4"/>
      <c r="C466" s="265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AE466">
        <v>15</v>
      </c>
      <c r="AF466">
        <v>21</v>
      </c>
      <c r="AG466" t="s">
        <v>112</v>
      </c>
    </row>
    <row r="467" spans="1:60" x14ac:dyDescent="0.25">
      <c r="A467" s="213"/>
      <c r="B467" s="214" t="s">
        <v>31</v>
      </c>
      <c r="C467" s="266"/>
      <c r="D467" s="215"/>
      <c r="E467" s="216"/>
      <c r="F467" s="216"/>
      <c r="G467" s="241">
        <f>G8+G131+G141+G148+G164+G169+G463</f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f>SUMIF(L7:L465,AE466,G7:G465)</f>
        <v>0</v>
      </c>
      <c r="AF467">
        <f>SUMIF(L7:L465,AF466,G7:G465)</f>
        <v>0</v>
      </c>
      <c r="AG467" t="s">
        <v>164</v>
      </c>
    </row>
    <row r="468" spans="1:60" x14ac:dyDescent="0.25">
      <c r="A468" s="3"/>
      <c r="B468" s="4"/>
      <c r="C468" s="265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60" x14ac:dyDescent="0.25">
      <c r="A469" s="3"/>
      <c r="B469" s="4"/>
      <c r="C469" s="265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60" x14ac:dyDescent="0.25">
      <c r="A470" s="217" t="s">
        <v>165</v>
      </c>
      <c r="B470" s="217"/>
      <c r="C470" s="267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60" x14ac:dyDescent="0.25">
      <c r="A471" s="218"/>
      <c r="B471" s="219"/>
      <c r="C471" s="268"/>
      <c r="D471" s="219"/>
      <c r="E471" s="219"/>
      <c r="F471" s="219"/>
      <c r="G471" s="22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AG471" t="s">
        <v>166</v>
      </c>
    </row>
    <row r="472" spans="1:60" x14ac:dyDescent="0.25">
      <c r="A472" s="221"/>
      <c r="B472" s="222"/>
      <c r="C472" s="269"/>
      <c r="D472" s="222"/>
      <c r="E472" s="222"/>
      <c r="F472" s="222"/>
      <c r="G472" s="22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60" x14ac:dyDescent="0.25">
      <c r="A473" s="221"/>
      <c r="B473" s="222"/>
      <c r="C473" s="269"/>
      <c r="D473" s="222"/>
      <c r="E473" s="222"/>
      <c r="F473" s="222"/>
      <c r="G473" s="22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60" x14ac:dyDescent="0.25">
      <c r="A474" s="221"/>
      <c r="B474" s="222"/>
      <c r="C474" s="269"/>
      <c r="D474" s="222"/>
      <c r="E474" s="222"/>
      <c r="F474" s="222"/>
      <c r="G474" s="22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60" x14ac:dyDescent="0.25">
      <c r="A475" s="224"/>
      <c r="B475" s="225"/>
      <c r="C475" s="270"/>
      <c r="D475" s="225"/>
      <c r="E475" s="225"/>
      <c r="F475" s="225"/>
      <c r="G475" s="22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60" x14ac:dyDescent="0.25">
      <c r="A476" s="3"/>
      <c r="B476" s="4"/>
      <c r="C476" s="265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60" x14ac:dyDescent="0.25">
      <c r="C477" s="271"/>
      <c r="D477" s="10"/>
      <c r="AG477" t="s">
        <v>169</v>
      </c>
    </row>
    <row r="478" spans="1:60" x14ac:dyDescent="0.25">
      <c r="D478" s="10"/>
    </row>
    <row r="479" spans="1:60" x14ac:dyDescent="0.25">
      <c r="D479" s="10"/>
    </row>
    <row r="480" spans="1:60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0">
    <mergeCell ref="C460:G460"/>
    <mergeCell ref="C465:G465"/>
    <mergeCell ref="C449:G449"/>
    <mergeCell ref="C451:G451"/>
    <mergeCell ref="C454:G454"/>
    <mergeCell ref="C455:G455"/>
    <mergeCell ref="C457:G457"/>
    <mergeCell ref="C458:G458"/>
    <mergeCell ref="C441:G441"/>
    <mergeCell ref="C442:G442"/>
    <mergeCell ref="C443:G443"/>
    <mergeCell ref="C445:G445"/>
    <mergeCell ref="C447:G447"/>
    <mergeCell ref="C448:G448"/>
    <mergeCell ref="C431:G431"/>
    <mergeCell ref="C432:G432"/>
    <mergeCell ref="C435:G435"/>
    <mergeCell ref="C436:G436"/>
    <mergeCell ref="C437:G437"/>
    <mergeCell ref="C439:G439"/>
    <mergeCell ref="C425:G425"/>
    <mergeCell ref="C426:G426"/>
    <mergeCell ref="C427:G427"/>
    <mergeCell ref="C428:G428"/>
    <mergeCell ref="C429:G429"/>
    <mergeCell ref="C430:G430"/>
    <mergeCell ref="C418:G418"/>
    <mergeCell ref="C420:G420"/>
    <mergeCell ref="C421:G421"/>
    <mergeCell ref="C422:G422"/>
    <mergeCell ref="C423:G423"/>
    <mergeCell ref="C424:G424"/>
    <mergeCell ref="C412:G412"/>
    <mergeCell ref="C413:G413"/>
    <mergeCell ref="C414:G414"/>
    <mergeCell ref="C415:G415"/>
    <mergeCell ref="C416:G416"/>
    <mergeCell ref="C417:G417"/>
    <mergeCell ref="C406:G406"/>
    <mergeCell ref="C407:G407"/>
    <mergeCell ref="C408:G408"/>
    <mergeCell ref="C409:G409"/>
    <mergeCell ref="C410:G410"/>
    <mergeCell ref="C411:G411"/>
    <mergeCell ref="C399:G399"/>
    <mergeCell ref="C400:G400"/>
    <mergeCell ref="C401:G401"/>
    <mergeCell ref="C402:G402"/>
    <mergeCell ref="C403:G403"/>
    <mergeCell ref="C404:G404"/>
    <mergeCell ref="C393:G393"/>
    <mergeCell ref="C394:G394"/>
    <mergeCell ref="C395:G395"/>
    <mergeCell ref="C396:G396"/>
    <mergeCell ref="C397:G397"/>
    <mergeCell ref="C398:G398"/>
    <mergeCell ref="C383:G383"/>
    <mergeCell ref="C385:G385"/>
    <mergeCell ref="C386:G386"/>
    <mergeCell ref="C387:G387"/>
    <mergeCell ref="C388:G388"/>
    <mergeCell ref="C392:G392"/>
    <mergeCell ref="C374:G374"/>
    <mergeCell ref="C376:G376"/>
    <mergeCell ref="C378:G378"/>
    <mergeCell ref="C379:G379"/>
    <mergeCell ref="C381:G381"/>
    <mergeCell ref="C382:G382"/>
    <mergeCell ref="C367:G367"/>
    <mergeCell ref="C368:G368"/>
    <mergeCell ref="C369:G369"/>
    <mergeCell ref="C370:G370"/>
    <mergeCell ref="C372:G372"/>
    <mergeCell ref="C373:G373"/>
    <mergeCell ref="C361:G361"/>
    <mergeCell ref="C362:G362"/>
    <mergeCell ref="C363:G363"/>
    <mergeCell ref="C364:G364"/>
    <mergeCell ref="C365:G365"/>
    <mergeCell ref="C366:G366"/>
    <mergeCell ref="C355:G355"/>
    <mergeCell ref="C356:G356"/>
    <mergeCell ref="C357:G357"/>
    <mergeCell ref="C358:G358"/>
    <mergeCell ref="C359:G359"/>
    <mergeCell ref="C360:G360"/>
    <mergeCell ref="C349:G349"/>
    <mergeCell ref="C350:G350"/>
    <mergeCell ref="C351:G351"/>
    <mergeCell ref="C352:G352"/>
    <mergeCell ref="C353:G353"/>
    <mergeCell ref="C354:G354"/>
    <mergeCell ref="C343:G343"/>
    <mergeCell ref="C344:G344"/>
    <mergeCell ref="C345:G345"/>
    <mergeCell ref="C346:G346"/>
    <mergeCell ref="C347:G347"/>
    <mergeCell ref="C348:G348"/>
    <mergeCell ref="C337:G337"/>
    <mergeCell ref="C338:G338"/>
    <mergeCell ref="C339:G339"/>
    <mergeCell ref="C340:G340"/>
    <mergeCell ref="C341:G341"/>
    <mergeCell ref="C342:G342"/>
    <mergeCell ref="C328:G328"/>
    <mergeCell ref="C329:G329"/>
    <mergeCell ref="C331:G331"/>
    <mergeCell ref="C332:G332"/>
    <mergeCell ref="C334:G334"/>
    <mergeCell ref="C336:G336"/>
    <mergeCell ref="C322:G322"/>
    <mergeCell ref="C323:G323"/>
    <mergeCell ref="C324:G324"/>
    <mergeCell ref="C325:G325"/>
    <mergeCell ref="C326:G326"/>
    <mergeCell ref="C327:G327"/>
    <mergeCell ref="C315:G315"/>
    <mergeCell ref="C317:G317"/>
    <mergeCell ref="C318:G318"/>
    <mergeCell ref="C319:G319"/>
    <mergeCell ref="C320:G320"/>
    <mergeCell ref="C321:G321"/>
    <mergeCell ref="C308:G308"/>
    <mergeCell ref="C309:G309"/>
    <mergeCell ref="C310:G310"/>
    <mergeCell ref="C311:G311"/>
    <mergeCell ref="C312:G312"/>
    <mergeCell ref="C313:G313"/>
    <mergeCell ref="C302:G302"/>
    <mergeCell ref="C303:G303"/>
    <mergeCell ref="C304:G304"/>
    <mergeCell ref="C305:G305"/>
    <mergeCell ref="C306:G306"/>
    <mergeCell ref="C307:G307"/>
    <mergeCell ref="C296:G296"/>
    <mergeCell ref="C297:G297"/>
    <mergeCell ref="C298:G298"/>
    <mergeCell ref="C299:G299"/>
    <mergeCell ref="C300:G300"/>
    <mergeCell ref="C301:G301"/>
    <mergeCell ref="C290:G290"/>
    <mergeCell ref="C291:G291"/>
    <mergeCell ref="C292:G292"/>
    <mergeCell ref="C293:G293"/>
    <mergeCell ref="C294:G294"/>
    <mergeCell ref="C295:G295"/>
    <mergeCell ref="C269:G269"/>
    <mergeCell ref="C282:G282"/>
    <mergeCell ref="C284:G284"/>
    <mergeCell ref="C286:G286"/>
    <mergeCell ref="C288:G288"/>
    <mergeCell ref="C289:G289"/>
    <mergeCell ref="C261:G261"/>
    <mergeCell ref="C262:G262"/>
    <mergeCell ref="C263:G263"/>
    <mergeCell ref="C265:G265"/>
    <mergeCell ref="C266:G266"/>
    <mergeCell ref="C268:G268"/>
    <mergeCell ref="C250:G250"/>
    <mergeCell ref="C252:G252"/>
    <mergeCell ref="C253:G253"/>
    <mergeCell ref="C255:G255"/>
    <mergeCell ref="C256:G256"/>
    <mergeCell ref="C260:G260"/>
    <mergeCell ref="C166:G166"/>
    <mergeCell ref="C207:G207"/>
    <mergeCell ref="C213:G213"/>
    <mergeCell ref="C247:G247"/>
    <mergeCell ref="C248:G248"/>
    <mergeCell ref="C249:G249"/>
    <mergeCell ref="A1:G1"/>
    <mergeCell ref="C2:G2"/>
    <mergeCell ref="C3:G3"/>
    <mergeCell ref="C4:G4"/>
    <mergeCell ref="A470:C470"/>
    <mergeCell ref="A471:G475"/>
    <mergeCell ref="C108:G108"/>
    <mergeCell ref="C127:G127"/>
    <mergeCell ref="C129:G129"/>
    <mergeCell ref="C130:G1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2B35-AF54-43BC-B51F-8B1B99D84B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62</v>
      </c>
      <c r="C8" s="259" t="s">
        <v>63</v>
      </c>
      <c r="D8" s="237"/>
      <c r="E8" s="238"/>
      <c r="F8" s="239"/>
      <c r="G8" s="239">
        <f>SUMIF(AG9:AG193,"&lt;&gt;NOR",G9:G193)</f>
        <v>0</v>
      </c>
      <c r="H8" s="239"/>
      <c r="I8" s="239">
        <f>SUM(I9:I193)</f>
        <v>0</v>
      </c>
      <c r="J8" s="239"/>
      <c r="K8" s="239">
        <f>SUM(K9:K193)</f>
        <v>0</v>
      </c>
      <c r="L8" s="239"/>
      <c r="M8" s="239">
        <f>SUM(M9:M193)</f>
        <v>0</v>
      </c>
      <c r="N8" s="238"/>
      <c r="O8" s="238">
        <f>SUM(O9:O193)</f>
        <v>621.07999999999993</v>
      </c>
      <c r="P8" s="238"/>
      <c r="Q8" s="238">
        <f>SUM(Q9:Q193)</f>
        <v>45.02</v>
      </c>
      <c r="R8" s="239"/>
      <c r="S8" s="239"/>
      <c r="T8" s="240"/>
      <c r="U8" s="234"/>
      <c r="V8" s="234">
        <f>SUM(V9:V193)</f>
        <v>4252.07</v>
      </c>
      <c r="W8" s="234"/>
      <c r="X8" s="234"/>
      <c r="Y8" s="234"/>
      <c r="AG8" t="s">
        <v>127</v>
      </c>
    </row>
    <row r="9" spans="1:60" outlineLevel="1" x14ac:dyDescent="0.25">
      <c r="A9" s="242">
        <v>1</v>
      </c>
      <c r="B9" s="243" t="s">
        <v>170</v>
      </c>
      <c r="C9" s="260" t="s">
        <v>171</v>
      </c>
      <c r="D9" s="244" t="s">
        <v>172</v>
      </c>
      <c r="E9" s="245">
        <v>366.78199999999998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131</v>
      </c>
      <c r="T9" s="248" t="s">
        <v>131</v>
      </c>
      <c r="U9" s="230">
        <v>0.20899999999999999</v>
      </c>
      <c r="V9" s="230">
        <f>ROUND(E9*U9,2)</f>
        <v>76.66</v>
      </c>
      <c r="W9" s="230"/>
      <c r="X9" s="230" t="s">
        <v>173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76" t="s">
        <v>853</v>
      </c>
      <c r="D10" s="272"/>
      <c r="E10" s="273">
        <v>308.28199999999998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176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76" t="s">
        <v>854</v>
      </c>
      <c r="D11" s="272"/>
      <c r="E11" s="273">
        <v>58.5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176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2">
        <v>2</v>
      </c>
      <c r="B12" s="243" t="s">
        <v>180</v>
      </c>
      <c r="C12" s="260" t="s">
        <v>181</v>
      </c>
      <c r="D12" s="244" t="s">
        <v>172</v>
      </c>
      <c r="E12" s="245">
        <v>204.62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0.22</v>
      </c>
      <c r="Q12" s="245">
        <f>ROUND(E12*P12,2)</f>
        <v>45.02</v>
      </c>
      <c r="R12" s="247"/>
      <c r="S12" s="247" t="s">
        <v>131</v>
      </c>
      <c r="T12" s="248" t="s">
        <v>131</v>
      </c>
      <c r="U12" s="230">
        <v>7.0000000000000007E-2</v>
      </c>
      <c r="V12" s="230">
        <f>ROUND(E12*U12,2)</f>
        <v>14.32</v>
      </c>
      <c r="W12" s="230"/>
      <c r="X12" s="230" t="s">
        <v>173</v>
      </c>
      <c r="Y12" s="230" t="s">
        <v>134</v>
      </c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76" t="s">
        <v>855</v>
      </c>
      <c r="D13" s="272"/>
      <c r="E13" s="273">
        <v>172.12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176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76" t="s">
        <v>856</v>
      </c>
      <c r="D14" s="272"/>
      <c r="E14" s="273">
        <v>32.5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176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2">
        <v>3</v>
      </c>
      <c r="B15" s="243" t="s">
        <v>480</v>
      </c>
      <c r="C15" s="260" t="s">
        <v>481</v>
      </c>
      <c r="D15" s="244" t="s">
        <v>482</v>
      </c>
      <c r="E15" s="245">
        <v>240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131</v>
      </c>
      <c r="T15" s="248" t="s">
        <v>131</v>
      </c>
      <c r="U15" s="230">
        <v>0.20300000000000001</v>
      </c>
      <c r="V15" s="230">
        <f>ROUND(E15*U15,2)</f>
        <v>48.72</v>
      </c>
      <c r="W15" s="230"/>
      <c r="X15" s="230" t="s">
        <v>173</v>
      </c>
      <c r="Y15" s="230" t="s">
        <v>134</v>
      </c>
      <c r="Z15" s="210"/>
      <c r="AA15" s="210"/>
      <c r="AB15" s="210"/>
      <c r="AC15" s="210"/>
      <c r="AD15" s="210"/>
      <c r="AE15" s="210"/>
      <c r="AF15" s="210"/>
      <c r="AG15" s="210" t="s">
        <v>174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76" t="s">
        <v>483</v>
      </c>
      <c r="D16" s="272"/>
      <c r="E16" s="273">
        <v>240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176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2">
        <v>4</v>
      </c>
      <c r="B17" s="243" t="s">
        <v>484</v>
      </c>
      <c r="C17" s="260" t="s">
        <v>485</v>
      </c>
      <c r="D17" s="244" t="s">
        <v>486</v>
      </c>
      <c r="E17" s="245">
        <v>240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131</v>
      </c>
      <c r="T17" s="248" t="s">
        <v>131</v>
      </c>
      <c r="U17" s="230">
        <v>0</v>
      </c>
      <c r="V17" s="230">
        <f>ROUND(E17*U17,2)</f>
        <v>0</v>
      </c>
      <c r="W17" s="230"/>
      <c r="X17" s="230" t="s">
        <v>173</v>
      </c>
      <c r="Y17" s="230" t="s">
        <v>134</v>
      </c>
      <c r="Z17" s="210"/>
      <c r="AA17" s="210"/>
      <c r="AB17" s="210"/>
      <c r="AC17" s="210"/>
      <c r="AD17" s="210"/>
      <c r="AE17" s="210"/>
      <c r="AF17" s="210"/>
      <c r="AG17" s="210" t="s">
        <v>174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76" t="s">
        <v>483</v>
      </c>
      <c r="D18" s="272"/>
      <c r="E18" s="273">
        <v>240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176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2">
        <v>5</v>
      </c>
      <c r="B19" s="243" t="s">
        <v>857</v>
      </c>
      <c r="C19" s="260" t="s">
        <v>858</v>
      </c>
      <c r="D19" s="244" t="s">
        <v>190</v>
      </c>
      <c r="E19" s="245">
        <v>25.5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1.0699999999999999E-2</v>
      </c>
      <c r="O19" s="245">
        <f>ROUND(E19*N19,2)</f>
        <v>0.27</v>
      </c>
      <c r="P19" s="245">
        <v>0</v>
      </c>
      <c r="Q19" s="245">
        <f>ROUND(E19*P19,2)</f>
        <v>0</v>
      </c>
      <c r="R19" s="247"/>
      <c r="S19" s="247" t="s">
        <v>131</v>
      </c>
      <c r="T19" s="248" t="s">
        <v>131</v>
      </c>
      <c r="U19" s="230">
        <v>0.90800000000000003</v>
      </c>
      <c r="V19" s="230">
        <f>ROUND(E19*U19,2)</f>
        <v>23.15</v>
      </c>
      <c r="W19" s="230"/>
      <c r="X19" s="230" t="s">
        <v>173</v>
      </c>
      <c r="Y19" s="230" t="s">
        <v>134</v>
      </c>
      <c r="Z19" s="210"/>
      <c r="AA19" s="210"/>
      <c r="AB19" s="210"/>
      <c r="AC19" s="210"/>
      <c r="AD19" s="210"/>
      <c r="AE19" s="210"/>
      <c r="AF19" s="210"/>
      <c r="AG19" s="210" t="s">
        <v>174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76" t="s">
        <v>859</v>
      </c>
      <c r="D20" s="272"/>
      <c r="E20" s="273">
        <v>16.5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176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76" t="s">
        <v>860</v>
      </c>
      <c r="D21" s="272"/>
      <c r="E21" s="273">
        <v>4.5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176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76" t="s">
        <v>861</v>
      </c>
      <c r="D22" s="272"/>
      <c r="E22" s="273">
        <v>4.5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176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2">
        <v>6</v>
      </c>
      <c r="B23" s="243" t="s">
        <v>862</v>
      </c>
      <c r="C23" s="260" t="s">
        <v>863</v>
      </c>
      <c r="D23" s="244" t="s">
        <v>190</v>
      </c>
      <c r="E23" s="245">
        <v>12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2.478E-2</v>
      </c>
      <c r="O23" s="245">
        <f>ROUND(E23*N23,2)</f>
        <v>0.3</v>
      </c>
      <c r="P23" s="245">
        <v>0</v>
      </c>
      <c r="Q23" s="245">
        <f>ROUND(E23*P23,2)</f>
        <v>0</v>
      </c>
      <c r="R23" s="247"/>
      <c r="S23" s="247" t="s">
        <v>131</v>
      </c>
      <c r="T23" s="248" t="s">
        <v>131</v>
      </c>
      <c r="U23" s="230">
        <v>0.54700000000000004</v>
      </c>
      <c r="V23" s="230">
        <f>ROUND(E23*U23,2)</f>
        <v>6.56</v>
      </c>
      <c r="W23" s="230"/>
      <c r="X23" s="230" t="s">
        <v>173</v>
      </c>
      <c r="Y23" s="230" t="s">
        <v>134</v>
      </c>
      <c r="Z23" s="210"/>
      <c r="AA23" s="210"/>
      <c r="AB23" s="210"/>
      <c r="AC23" s="210"/>
      <c r="AD23" s="210"/>
      <c r="AE23" s="210"/>
      <c r="AF23" s="210"/>
      <c r="AG23" s="210" t="s">
        <v>174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76" t="s">
        <v>864</v>
      </c>
      <c r="D24" s="272"/>
      <c r="E24" s="273">
        <v>12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176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2">
        <v>7</v>
      </c>
      <c r="B25" s="243" t="s">
        <v>192</v>
      </c>
      <c r="C25" s="260" t="s">
        <v>193</v>
      </c>
      <c r="D25" s="244" t="s">
        <v>194</v>
      </c>
      <c r="E25" s="245">
        <v>36.678199999999997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131</v>
      </c>
      <c r="T25" s="248" t="s">
        <v>131</v>
      </c>
      <c r="U25" s="230">
        <v>9.5200000000000007E-2</v>
      </c>
      <c r="V25" s="230">
        <f>ROUND(E25*U25,2)</f>
        <v>3.49</v>
      </c>
      <c r="W25" s="230"/>
      <c r="X25" s="230" t="s">
        <v>173</v>
      </c>
      <c r="Y25" s="230" t="s">
        <v>134</v>
      </c>
      <c r="Z25" s="210"/>
      <c r="AA25" s="210"/>
      <c r="AB25" s="210"/>
      <c r="AC25" s="210"/>
      <c r="AD25" s="210"/>
      <c r="AE25" s="210"/>
      <c r="AF25" s="210"/>
      <c r="AG25" s="210" t="s">
        <v>174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76" t="s">
        <v>865</v>
      </c>
      <c r="D26" s="272"/>
      <c r="E26" s="273">
        <v>30.828199999999999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176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76" t="s">
        <v>866</v>
      </c>
      <c r="D27" s="272"/>
      <c r="E27" s="273">
        <v>5.85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176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2">
        <v>8</v>
      </c>
      <c r="B28" s="243" t="s">
        <v>867</v>
      </c>
      <c r="C28" s="260" t="s">
        <v>868</v>
      </c>
      <c r="D28" s="244" t="s">
        <v>194</v>
      </c>
      <c r="E28" s="245">
        <v>56.25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131</v>
      </c>
      <c r="T28" s="248" t="s">
        <v>131</v>
      </c>
      <c r="U28" s="230">
        <v>1.7629999999999999</v>
      </c>
      <c r="V28" s="230">
        <f>ROUND(E28*U28,2)</f>
        <v>99.17</v>
      </c>
      <c r="W28" s="230"/>
      <c r="X28" s="230" t="s">
        <v>173</v>
      </c>
      <c r="Y28" s="230" t="s">
        <v>134</v>
      </c>
      <c r="Z28" s="210"/>
      <c r="AA28" s="210"/>
      <c r="AB28" s="210"/>
      <c r="AC28" s="210"/>
      <c r="AD28" s="210"/>
      <c r="AE28" s="210"/>
      <c r="AF28" s="210"/>
      <c r="AG28" s="210" t="s">
        <v>174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76" t="s">
        <v>869</v>
      </c>
      <c r="D29" s="272"/>
      <c r="E29" s="273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176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76" t="s">
        <v>870</v>
      </c>
      <c r="D30" s="272"/>
      <c r="E30" s="273">
        <v>24.75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176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76" t="s">
        <v>871</v>
      </c>
      <c r="D31" s="272"/>
      <c r="E31" s="273">
        <v>6.75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176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76" t="s">
        <v>872</v>
      </c>
      <c r="D32" s="272"/>
      <c r="E32" s="273">
        <v>6.75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176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76" t="s">
        <v>873</v>
      </c>
      <c r="D33" s="272"/>
      <c r="E33" s="273">
        <v>18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176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2">
        <v>9</v>
      </c>
      <c r="B34" s="243" t="s">
        <v>213</v>
      </c>
      <c r="C34" s="260" t="s">
        <v>214</v>
      </c>
      <c r="D34" s="244" t="s">
        <v>194</v>
      </c>
      <c r="E34" s="245">
        <v>1704.0092999999999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131</v>
      </c>
      <c r="T34" s="248" t="s">
        <v>131</v>
      </c>
      <c r="U34" s="230">
        <v>0.156</v>
      </c>
      <c r="V34" s="230">
        <f>ROUND(E34*U34,2)</f>
        <v>265.83</v>
      </c>
      <c r="W34" s="230"/>
      <c r="X34" s="230" t="s">
        <v>173</v>
      </c>
      <c r="Y34" s="230" t="s">
        <v>134</v>
      </c>
      <c r="Z34" s="210"/>
      <c r="AA34" s="210"/>
      <c r="AB34" s="210"/>
      <c r="AC34" s="210"/>
      <c r="AD34" s="210"/>
      <c r="AE34" s="210"/>
      <c r="AF34" s="210"/>
      <c r="AG34" s="210" t="s">
        <v>174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27"/>
      <c r="B35" s="228"/>
      <c r="C35" s="276" t="s">
        <v>198</v>
      </c>
      <c r="D35" s="272"/>
      <c r="E35" s="273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176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76" t="s">
        <v>490</v>
      </c>
      <c r="D36" s="272"/>
      <c r="E36" s="273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176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76" t="s">
        <v>874</v>
      </c>
      <c r="D37" s="272"/>
      <c r="E37" s="273">
        <v>956.65710000000001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176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76" t="s">
        <v>875</v>
      </c>
      <c r="D38" s="272"/>
      <c r="E38" s="273">
        <v>121.366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176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76" t="s">
        <v>876</v>
      </c>
      <c r="D39" s="272"/>
      <c r="E39" s="273">
        <v>213.9375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176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76" t="s">
        <v>877</v>
      </c>
      <c r="D40" s="272"/>
      <c r="E40" s="273">
        <v>48.451900000000002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176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76" t="s">
        <v>878</v>
      </c>
      <c r="D41" s="272"/>
      <c r="E41" s="273">
        <v>267.42099999999999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176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76" t="s">
        <v>879</v>
      </c>
      <c r="D42" s="272"/>
      <c r="E42" s="273">
        <v>96.175799999999995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176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2">
        <v>10</v>
      </c>
      <c r="B43" s="243" t="s">
        <v>217</v>
      </c>
      <c r="C43" s="260" t="s">
        <v>218</v>
      </c>
      <c r="D43" s="244" t="s">
        <v>194</v>
      </c>
      <c r="E43" s="245">
        <v>852.00464999999997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131</v>
      </c>
      <c r="T43" s="248" t="s">
        <v>131</v>
      </c>
      <c r="U43" s="230">
        <v>8.4000000000000005E-2</v>
      </c>
      <c r="V43" s="230">
        <f>ROUND(E43*U43,2)</f>
        <v>71.569999999999993</v>
      </c>
      <c r="W43" s="230"/>
      <c r="X43" s="230" t="s">
        <v>173</v>
      </c>
      <c r="Y43" s="230" t="s">
        <v>134</v>
      </c>
      <c r="Z43" s="210"/>
      <c r="AA43" s="210"/>
      <c r="AB43" s="210"/>
      <c r="AC43" s="210"/>
      <c r="AD43" s="210"/>
      <c r="AE43" s="210"/>
      <c r="AF43" s="210"/>
      <c r="AG43" s="210" t="s">
        <v>174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76" t="s">
        <v>880</v>
      </c>
      <c r="D44" s="272"/>
      <c r="E44" s="273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176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76" t="s">
        <v>198</v>
      </c>
      <c r="D45" s="272"/>
      <c r="E45" s="273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176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76" t="s">
        <v>881</v>
      </c>
      <c r="D46" s="272"/>
      <c r="E46" s="273">
        <v>478.32855000000001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176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76" t="s">
        <v>882</v>
      </c>
      <c r="D47" s="272"/>
      <c r="E47" s="273">
        <v>60.683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176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76" t="s">
        <v>883</v>
      </c>
      <c r="D48" s="272"/>
      <c r="E48" s="273">
        <v>106.96875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176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76" t="s">
        <v>884</v>
      </c>
      <c r="D49" s="272"/>
      <c r="E49" s="273">
        <v>24.225950000000001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176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76" t="s">
        <v>885</v>
      </c>
      <c r="D50" s="272"/>
      <c r="E50" s="273">
        <v>133.7105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176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76" t="s">
        <v>886</v>
      </c>
      <c r="D51" s="272"/>
      <c r="E51" s="273">
        <v>48.087899999999998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176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2">
        <v>11</v>
      </c>
      <c r="B52" s="243" t="s">
        <v>509</v>
      </c>
      <c r="C52" s="260" t="s">
        <v>510</v>
      </c>
      <c r="D52" s="244" t="s">
        <v>194</v>
      </c>
      <c r="E52" s="245">
        <v>730.28970000000004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131</v>
      </c>
      <c r="T52" s="248" t="s">
        <v>131</v>
      </c>
      <c r="U52" s="230">
        <v>0.35</v>
      </c>
      <c r="V52" s="230">
        <f>ROUND(E52*U52,2)</f>
        <v>255.6</v>
      </c>
      <c r="W52" s="230"/>
      <c r="X52" s="230" t="s">
        <v>173</v>
      </c>
      <c r="Y52" s="230" t="s">
        <v>134</v>
      </c>
      <c r="Z52" s="210"/>
      <c r="AA52" s="210"/>
      <c r="AB52" s="210"/>
      <c r="AC52" s="210"/>
      <c r="AD52" s="210"/>
      <c r="AE52" s="210"/>
      <c r="AF52" s="210"/>
      <c r="AG52" s="210" t="s">
        <v>174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76" t="s">
        <v>198</v>
      </c>
      <c r="D53" s="272"/>
      <c r="E53" s="273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176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76" t="s">
        <v>498</v>
      </c>
      <c r="D54" s="272"/>
      <c r="E54" s="273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176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76" t="s">
        <v>887</v>
      </c>
      <c r="D55" s="272"/>
      <c r="E55" s="273">
        <v>409.99590000000001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176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76" t="s">
        <v>888</v>
      </c>
      <c r="D56" s="272"/>
      <c r="E56" s="273">
        <v>52.014000000000003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176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76" t="s">
        <v>889</v>
      </c>
      <c r="D57" s="272"/>
      <c r="E57" s="273">
        <v>91.6875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176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76" t="s">
        <v>890</v>
      </c>
      <c r="D58" s="272"/>
      <c r="E58" s="273">
        <v>20.7651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176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76" t="s">
        <v>891</v>
      </c>
      <c r="D59" s="272"/>
      <c r="E59" s="273">
        <v>114.60899999999999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176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76" t="s">
        <v>892</v>
      </c>
      <c r="D60" s="272"/>
      <c r="E60" s="273">
        <v>41.218200000000003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176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2">
        <v>12</v>
      </c>
      <c r="B61" s="243" t="s">
        <v>514</v>
      </c>
      <c r="C61" s="260" t="s">
        <v>515</v>
      </c>
      <c r="D61" s="244" t="s">
        <v>194</v>
      </c>
      <c r="E61" s="245">
        <v>365.14485000000002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131</v>
      </c>
      <c r="T61" s="248" t="s">
        <v>131</v>
      </c>
      <c r="U61" s="230">
        <v>0.14829999999999999</v>
      </c>
      <c r="V61" s="230">
        <f>ROUND(E61*U61,2)</f>
        <v>54.15</v>
      </c>
      <c r="W61" s="230"/>
      <c r="X61" s="230" t="s">
        <v>173</v>
      </c>
      <c r="Y61" s="230" t="s">
        <v>134</v>
      </c>
      <c r="Z61" s="210"/>
      <c r="AA61" s="210"/>
      <c r="AB61" s="210"/>
      <c r="AC61" s="210"/>
      <c r="AD61" s="210"/>
      <c r="AE61" s="210"/>
      <c r="AF61" s="210"/>
      <c r="AG61" s="210" t="s">
        <v>174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76" t="s">
        <v>198</v>
      </c>
      <c r="D62" s="272"/>
      <c r="E62" s="273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176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76" t="s">
        <v>219</v>
      </c>
      <c r="D63" s="272"/>
      <c r="E63" s="273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176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76" t="s">
        <v>893</v>
      </c>
      <c r="D64" s="272"/>
      <c r="E64" s="273">
        <v>204.99795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176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76" t="s">
        <v>894</v>
      </c>
      <c r="D65" s="272"/>
      <c r="E65" s="273">
        <v>26.007000000000001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176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76" t="s">
        <v>895</v>
      </c>
      <c r="D66" s="272"/>
      <c r="E66" s="273">
        <v>45.84375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176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76" t="s">
        <v>896</v>
      </c>
      <c r="D67" s="272"/>
      <c r="E67" s="273">
        <v>10.38255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176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76" t="s">
        <v>897</v>
      </c>
      <c r="D68" s="272"/>
      <c r="E68" s="273">
        <v>57.304499999999997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176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76" t="s">
        <v>898</v>
      </c>
      <c r="D69" s="272"/>
      <c r="E69" s="273">
        <v>20.609100000000002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176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2">
        <v>13</v>
      </c>
      <c r="B70" s="243" t="s">
        <v>519</v>
      </c>
      <c r="C70" s="260" t="s">
        <v>520</v>
      </c>
      <c r="D70" s="244" t="s">
        <v>172</v>
      </c>
      <c r="E70" s="245">
        <v>1178.5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8.5999999999999998E-4</v>
      </c>
      <c r="O70" s="245">
        <f>ROUND(E70*N70,2)</f>
        <v>1.01</v>
      </c>
      <c r="P70" s="245">
        <v>0</v>
      </c>
      <c r="Q70" s="245">
        <f>ROUND(E70*P70,2)</f>
        <v>0</v>
      </c>
      <c r="R70" s="247"/>
      <c r="S70" s="247" t="s">
        <v>131</v>
      </c>
      <c r="T70" s="248" t="s">
        <v>131</v>
      </c>
      <c r="U70" s="230">
        <v>0.47899999999999998</v>
      </c>
      <c r="V70" s="230">
        <f>ROUND(E70*U70,2)</f>
        <v>564.5</v>
      </c>
      <c r="W70" s="230"/>
      <c r="X70" s="230" t="s">
        <v>173</v>
      </c>
      <c r="Y70" s="230" t="s">
        <v>134</v>
      </c>
      <c r="Z70" s="210"/>
      <c r="AA70" s="210"/>
      <c r="AB70" s="210"/>
      <c r="AC70" s="210"/>
      <c r="AD70" s="210"/>
      <c r="AE70" s="210"/>
      <c r="AF70" s="210"/>
      <c r="AG70" s="210" t="s">
        <v>174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76" t="s">
        <v>899</v>
      </c>
      <c r="D71" s="272"/>
      <c r="E71" s="273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176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76" t="s">
        <v>900</v>
      </c>
      <c r="D72" s="272"/>
      <c r="E72" s="273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176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76" t="s">
        <v>901</v>
      </c>
      <c r="D73" s="272"/>
      <c r="E73" s="273">
        <v>332.5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176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76" t="s">
        <v>902</v>
      </c>
      <c r="D74" s="272"/>
      <c r="E74" s="273">
        <v>95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176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77" t="s">
        <v>226</v>
      </c>
      <c r="D75" s="274"/>
      <c r="E75" s="275">
        <v>427.5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176</v>
      </c>
      <c r="AH75" s="210">
        <v>1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76" t="s">
        <v>903</v>
      </c>
      <c r="D76" s="272"/>
      <c r="E76" s="273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176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76" t="s">
        <v>904</v>
      </c>
      <c r="D77" s="272"/>
      <c r="E77" s="273">
        <v>249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176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76" t="s">
        <v>905</v>
      </c>
      <c r="D78" s="272"/>
      <c r="E78" s="273">
        <v>45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176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77" t="s">
        <v>226</v>
      </c>
      <c r="D79" s="274"/>
      <c r="E79" s="275">
        <v>294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176</v>
      </c>
      <c r="AH79" s="210">
        <v>1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76" t="s">
        <v>906</v>
      </c>
      <c r="D80" s="272"/>
      <c r="E80" s="273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176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76" t="s">
        <v>907</v>
      </c>
      <c r="D81" s="272"/>
      <c r="E81" s="273">
        <v>112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176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76" t="s">
        <v>908</v>
      </c>
      <c r="D82" s="272"/>
      <c r="E82" s="273">
        <v>3.5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176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77" t="s">
        <v>226</v>
      </c>
      <c r="D83" s="274"/>
      <c r="E83" s="275">
        <v>115.5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176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76" t="s">
        <v>909</v>
      </c>
      <c r="D84" s="272"/>
      <c r="E84" s="273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176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76" t="s">
        <v>910</v>
      </c>
      <c r="D85" s="272"/>
      <c r="E85" s="273">
        <v>164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176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76" t="s">
        <v>911</v>
      </c>
      <c r="D86" s="272"/>
      <c r="E86" s="273">
        <v>32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176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77" t="s">
        <v>226</v>
      </c>
      <c r="D87" s="274"/>
      <c r="E87" s="275">
        <v>196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176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76" t="s">
        <v>912</v>
      </c>
      <c r="D88" s="272"/>
      <c r="E88" s="273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176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76" t="s">
        <v>913</v>
      </c>
      <c r="D89" s="272"/>
      <c r="E89" s="273">
        <v>72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176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76" t="s">
        <v>914</v>
      </c>
      <c r="D90" s="272"/>
      <c r="E90" s="273">
        <v>73.5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176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77" t="s">
        <v>226</v>
      </c>
      <c r="D91" s="274"/>
      <c r="E91" s="275">
        <v>145.5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176</v>
      </c>
      <c r="AH91" s="210">
        <v>1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2">
        <v>14</v>
      </c>
      <c r="B92" s="243" t="s">
        <v>915</v>
      </c>
      <c r="C92" s="260" t="s">
        <v>916</v>
      </c>
      <c r="D92" s="244" t="s">
        <v>172</v>
      </c>
      <c r="E92" s="245">
        <v>271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1.1900000000000001E-3</v>
      </c>
      <c r="O92" s="245">
        <f>ROUND(E92*N92,2)</f>
        <v>0.32</v>
      </c>
      <c r="P92" s="245">
        <v>0</v>
      </c>
      <c r="Q92" s="245">
        <f>ROUND(E92*P92,2)</f>
        <v>0</v>
      </c>
      <c r="R92" s="247"/>
      <c r="S92" s="247" t="s">
        <v>131</v>
      </c>
      <c r="T92" s="248" t="s">
        <v>131</v>
      </c>
      <c r="U92" s="230">
        <v>0.63700000000000001</v>
      </c>
      <c r="V92" s="230">
        <f>ROUND(E92*U92,2)</f>
        <v>172.63</v>
      </c>
      <c r="W92" s="230"/>
      <c r="X92" s="230" t="s">
        <v>173</v>
      </c>
      <c r="Y92" s="230" t="s">
        <v>134</v>
      </c>
      <c r="Z92" s="210"/>
      <c r="AA92" s="210"/>
      <c r="AB92" s="210"/>
      <c r="AC92" s="210"/>
      <c r="AD92" s="210"/>
      <c r="AE92" s="210"/>
      <c r="AF92" s="210"/>
      <c r="AG92" s="210" t="s">
        <v>174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27"/>
      <c r="B93" s="228"/>
      <c r="C93" s="276" t="s">
        <v>899</v>
      </c>
      <c r="D93" s="272"/>
      <c r="E93" s="273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176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76" t="s">
        <v>917</v>
      </c>
      <c r="D94" s="272"/>
      <c r="E94" s="273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176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76" t="s">
        <v>918</v>
      </c>
      <c r="D95" s="272"/>
      <c r="E95" s="273">
        <v>45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176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76" t="s">
        <v>919</v>
      </c>
      <c r="D96" s="272"/>
      <c r="E96" s="273">
        <v>58.5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176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77" t="s">
        <v>226</v>
      </c>
      <c r="D97" s="274"/>
      <c r="E97" s="275">
        <v>103.5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176</v>
      </c>
      <c r="AH97" s="210">
        <v>1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76" t="s">
        <v>920</v>
      </c>
      <c r="D98" s="272"/>
      <c r="E98" s="273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176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76" t="s">
        <v>921</v>
      </c>
      <c r="D99" s="272"/>
      <c r="E99" s="273">
        <v>35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176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76" t="s">
        <v>922</v>
      </c>
      <c r="D100" s="272"/>
      <c r="E100" s="273">
        <v>50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176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77" t="s">
        <v>226</v>
      </c>
      <c r="D101" s="274"/>
      <c r="E101" s="275">
        <v>85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176</v>
      </c>
      <c r="AH101" s="210">
        <v>1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76" t="s">
        <v>923</v>
      </c>
      <c r="D102" s="272"/>
      <c r="E102" s="273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176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76" t="s">
        <v>924</v>
      </c>
      <c r="D103" s="272"/>
      <c r="E103" s="273">
        <v>82.5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176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77" t="s">
        <v>226</v>
      </c>
      <c r="D104" s="274"/>
      <c r="E104" s="275">
        <v>82.5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176</v>
      </c>
      <c r="AH104" s="210">
        <v>1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2">
        <v>15</v>
      </c>
      <c r="B105" s="243" t="s">
        <v>524</v>
      </c>
      <c r="C105" s="260" t="s">
        <v>525</v>
      </c>
      <c r="D105" s="244" t="s">
        <v>172</v>
      </c>
      <c r="E105" s="245">
        <v>1178.5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131</v>
      </c>
      <c r="T105" s="248" t="s">
        <v>131</v>
      </c>
      <c r="U105" s="230">
        <v>0.32700000000000001</v>
      </c>
      <c r="V105" s="230">
        <f>ROUND(E105*U105,2)</f>
        <v>385.37</v>
      </c>
      <c r="W105" s="230"/>
      <c r="X105" s="230" t="s">
        <v>173</v>
      </c>
      <c r="Y105" s="230" t="s">
        <v>134</v>
      </c>
      <c r="Z105" s="210"/>
      <c r="AA105" s="210"/>
      <c r="AB105" s="210"/>
      <c r="AC105" s="210"/>
      <c r="AD105" s="210"/>
      <c r="AE105" s="210"/>
      <c r="AF105" s="210"/>
      <c r="AG105" s="210" t="s">
        <v>174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76" t="s">
        <v>899</v>
      </c>
      <c r="D106" s="272"/>
      <c r="E106" s="273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176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76" t="s">
        <v>900</v>
      </c>
      <c r="D107" s="272"/>
      <c r="E107" s="273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176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76" t="s">
        <v>901</v>
      </c>
      <c r="D108" s="272"/>
      <c r="E108" s="273">
        <v>332.5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176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76" t="s">
        <v>902</v>
      </c>
      <c r="D109" s="272"/>
      <c r="E109" s="273">
        <v>95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176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77" t="s">
        <v>226</v>
      </c>
      <c r="D110" s="274"/>
      <c r="E110" s="275">
        <v>427.5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176</v>
      </c>
      <c r="AH110" s="210">
        <v>1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76" t="s">
        <v>903</v>
      </c>
      <c r="D111" s="272"/>
      <c r="E111" s="273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176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76" t="s">
        <v>904</v>
      </c>
      <c r="D112" s="272"/>
      <c r="E112" s="273">
        <v>249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176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76" t="s">
        <v>905</v>
      </c>
      <c r="D113" s="272"/>
      <c r="E113" s="273">
        <v>45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176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77" t="s">
        <v>226</v>
      </c>
      <c r="D114" s="274"/>
      <c r="E114" s="275">
        <v>294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176</v>
      </c>
      <c r="AH114" s="210">
        <v>1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76" t="s">
        <v>906</v>
      </c>
      <c r="D115" s="272"/>
      <c r="E115" s="273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176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76" t="s">
        <v>907</v>
      </c>
      <c r="D116" s="272"/>
      <c r="E116" s="273">
        <v>112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176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76" t="s">
        <v>908</v>
      </c>
      <c r="D117" s="272"/>
      <c r="E117" s="273">
        <v>3.5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176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77" t="s">
        <v>226</v>
      </c>
      <c r="D118" s="274"/>
      <c r="E118" s="275">
        <v>115.5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176</v>
      </c>
      <c r="AH118" s="210">
        <v>1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76" t="s">
        <v>909</v>
      </c>
      <c r="D119" s="272"/>
      <c r="E119" s="273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176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76" t="s">
        <v>910</v>
      </c>
      <c r="D120" s="272"/>
      <c r="E120" s="273">
        <v>164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176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76" t="s">
        <v>911</v>
      </c>
      <c r="D121" s="272"/>
      <c r="E121" s="273">
        <v>32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176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77" t="s">
        <v>226</v>
      </c>
      <c r="D122" s="274"/>
      <c r="E122" s="275">
        <v>196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176</v>
      </c>
      <c r="AH122" s="210">
        <v>1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76" t="s">
        <v>912</v>
      </c>
      <c r="D123" s="272"/>
      <c r="E123" s="273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176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76" t="s">
        <v>913</v>
      </c>
      <c r="D124" s="272"/>
      <c r="E124" s="273">
        <v>72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176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76" t="s">
        <v>914</v>
      </c>
      <c r="D125" s="272"/>
      <c r="E125" s="273">
        <v>73.5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176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77" t="s">
        <v>226</v>
      </c>
      <c r="D126" s="274"/>
      <c r="E126" s="275">
        <v>145.5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176</v>
      </c>
      <c r="AH126" s="210">
        <v>1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2">
        <v>16</v>
      </c>
      <c r="B127" s="243" t="s">
        <v>925</v>
      </c>
      <c r="C127" s="260" t="s">
        <v>926</v>
      </c>
      <c r="D127" s="244" t="s">
        <v>172</v>
      </c>
      <c r="E127" s="245">
        <v>271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7"/>
      <c r="S127" s="247" t="s">
        <v>131</v>
      </c>
      <c r="T127" s="248" t="s">
        <v>131</v>
      </c>
      <c r="U127" s="230">
        <v>0.41</v>
      </c>
      <c r="V127" s="230">
        <f>ROUND(E127*U127,2)</f>
        <v>111.11</v>
      </c>
      <c r="W127" s="230"/>
      <c r="X127" s="230" t="s">
        <v>173</v>
      </c>
      <c r="Y127" s="230" t="s">
        <v>134</v>
      </c>
      <c r="Z127" s="210"/>
      <c r="AA127" s="210"/>
      <c r="AB127" s="210"/>
      <c r="AC127" s="210"/>
      <c r="AD127" s="210"/>
      <c r="AE127" s="210"/>
      <c r="AF127" s="210"/>
      <c r="AG127" s="210" t="s">
        <v>174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76" t="s">
        <v>899</v>
      </c>
      <c r="D128" s="272"/>
      <c r="E128" s="273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176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76" t="s">
        <v>917</v>
      </c>
      <c r="D129" s="272"/>
      <c r="E129" s="273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176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76" t="s">
        <v>918</v>
      </c>
      <c r="D130" s="272"/>
      <c r="E130" s="273">
        <v>45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176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76" t="s">
        <v>919</v>
      </c>
      <c r="D131" s="272"/>
      <c r="E131" s="273">
        <v>58.5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176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77" t="s">
        <v>226</v>
      </c>
      <c r="D132" s="274"/>
      <c r="E132" s="275">
        <v>103.5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176</v>
      </c>
      <c r="AH132" s="210">
        <v>1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76" t="s">
        <v>920</v>
      </c>
      <c r="D133" s="272"/>
      <c r="E133" s="273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176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76" t="s">
        <v>921</v>
      </c>
      <c r="D134" s="272"/>
      <c r="E134" s="273">
        <v>35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176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76" t="s">
        <v>922</v>
      </c>
      <c r="D135" s="272"/>
      <c r="E135" s="273">
        <v>50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176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77" t="s">
        <v>226</v>
      </c>
      <c r="D136" s="274"/>
      <c r="E136" s="275">
        <v>85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176</v>
      </c>
      <c r="AH136" s="210">
        <v>1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76" t="s">
        <v>923</v>
      </c>
      <c r="D137" s="272"/>
      <c r="E137" s="273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176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76" t="s">
        <v>924</v>
      </c>
      <c r="D138" s="272"/>
      <c r="E138" s="273">
        <v>82.5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176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77" t="s">
        <v>226</v>
      </c>
      <c r="D139" s="274"/>
      <c r="E139" s="275">
        <v>82.5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176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2">
        <v>17</v>
      </c>
      <c r="B140" s="243" t="s">
        <v>222</v>
      </c>
      <c r="C140" s="260" t="s">
        <v>223</v>
      </c>
      <c r="D140" s="244" t="s">
        <v>194</v>
      </c>
      <c r="E140" s="245">
        <v>3784.4104000000002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7"/>
      <c r="S140" s="247" t="s">
        <v>131</v>
      </c>
      <c r="T140" s="248" t="s">
        <v>131</v>
      </c>
      <c r="U140" s="230">
        <v>1.0999999999999999E-2</v>
      </c>
      <c r="V140" s="230">
        <f>ROUND(E140*U140,2)</f>
        <v>41.63</v>
      </c>
      <c r="W140" s="230"/>
      <c r="X140" s="230" t="s">
        <v>173</v>
      </c>
      <c r="Y140" s="230" t="s">
        <v>134</v>
      </c>
      <c r="Z140" s="210"/>
      <c r="AA140" s="210"/>
      <c r="AB140" s="210"/>
      <c r="AC140" s="210"/>
      <c r="AD140" s="210"/>
      <c r="AE140" s="210"/>
      <c r="AF140" s="210"/>
      <c r="AG140" s="210" t="s">
        <v>174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5">
      <c r="A141" s="227"/>
      <c r="B141" s="228"/>
      <c r="C141" s="276" t="s">
        <v>927</v>
      </c>
      <c r="D141" s="272"/>
      <c r="E141" s="273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176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76" t="s">
        <v>928</v>
      </c>
      <c r="D142" s="272"/>
      <c r="E142" s="273">
        <v>2434.299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176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76" t="s">
        <v>929</v>
      </c>
      <c r="D143" s="272"/>
      <c r="E143" s="273">
        <v>36.678199999999997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176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76" t="s">
        <v>930</v>
      </c>
      <c r="D144" s="272"/>
      <c r="E144" s="273">
        <v>36.678199999999997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176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77" t="s">
        <v>226</v>
      </c>
      <c r="D145" s="274"/>
      <c r="E145" s="275">
        <v>2507.6554000000001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176</v>
      </c>
      <c r="AH145" s="210">
        <v>1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76" t="s">
        <v>529</v>
      </c>
      <c r="D146" s="272"/>
      <c r="E146" s="273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176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76" t="s">
        <v>931</v>
      </c>
      <c r="D147" s="272"/>
      <c r="E147" s="273">
        <v>1092.78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176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76" t="s">
        <v>932</v>
      </c>
      <c r="D148" s="272"/>
      <c r="E148" s="273">
        <v>183.97499999999999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176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77" t="s">
        <v>226</v>
      </c>
      <c r="D149" s="274"/>
      <c r="E149" s="275">
        <v>1276.7550000000001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176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2">
        <v>18</v>
      </c>
      <c r="B150" s="243" t="s">
        <v>231</v>
      </c>
      <c r="C150" s="260" t="s">
        <v>232</v>
      </c>
      <c r="D150" s="244" t="s">
        <v>194</v>
      </c>
      <c r="E150" s="245">
        <v>3784.4104000000002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21</v>
      </c>
      <c r="M150" s="247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7"/>
      <c r="S150" s="247" t="s">
        <v>131</v>
      </c>
      <c r="T150" s="248" t="s">
        <v>131</v>
      </c>
      <c r="U150" s="230">
        <v>0</v>
      </c>
      <c r="V150" s="230">
        <f>ROUND(E150*U150,2)</f>
        <v>0</v>
      </c>
      <c r="W150" s="230"/>
      <c r="X150" s="230" t="s">
        <v>173</v>
      </c>
      <c r="Y150" s="230" t="s">
        <v>134</v>
      </c>
      <c r="Z150" s="210"/>
      <c r="AA150" s="210"/>
      <c r="AB150" s="210"/>
      <c r="AC150" s="210"/>
      <c r="AD150" s="210"/>
      <c r="AE150" s="210"/>
      <c r="AF150" s="210"/>
      <c r="AG150" s="210" t="s">
        <v>174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76" t="s">
        <v>927</v>
      </c>
      <c r="D151" s="272"/>
      <c r="E151" s="273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176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76" t="s">
        <v>928</v>
      </c>
      <c r="D152" s="272"/>
      <c r="E152" s="273">
        <v>2434.299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176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76" t="s">
        <v>929</v>
      </c>
      <c r="D153" s="272"/>
      <c r="E153" s="273">
        <v>36.678199999999997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176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76" t="s">
        <v>930</v>
      </c>
      <c r="D154" s="272"/>
      <c r="E154" s="273">
        <v>36.678199999999997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176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77" t="s">
        <v>226</v>
      </c>
      <c r="D155" s="274"/>
      <c r="E155" s="275">
        <v>2507.6554000000001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176</v>
      </c>
      <c r="AH155" s="210">
        <v>1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76" t="s">
        <v>529</v>
      </c>
      <c r="D156" s="272"/>
      <c r="E156" s="273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176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76" t="s">
        <v>931</v>
      </c>
      <c r="D157" s="272"/>
      <c r="E157" s="273">
        <v>1092.78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176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76" t="s">
        <v>932</v>
      </c>
      <c r="D158" s="272"/>
      <c r="E158" s="273">
        <v>183.97499999999999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176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77" t="s">
        <v>226</v>
      </c>
      <c r="D159" s="274"/>
      <c r="E159" s="275">
        <v>1276.7550000000001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176</v>
      </c>
      <c r="AH159" s="210">
        <v>1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2">
        <v>19</v>
      </c>
      <c r="B160" s="243" t="s">
        <v>534</v>
      </c>
      <c r="C160" s="260" t="s">
        <v>535</v>
      </c>
      <c r="D160" s="244" t="s">
        <v>194</v>
      </c>
      <c r="E160" s="245">
        <v>1276.7550000000001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21</v>
      </c>
      <c r="M160" s="247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7"/>
      <c r="S160" s="247" t="s">
        <v>131</v>
      </c>
      <c r="T160" s="248" t="s">
        <v>131</v>
      </c>
      <c r="U160" s="230">
        <v>0.65200000000000002</v>
      </c>
      <c r="V160" s="230">
        <f>ROUND(E160*U160,2)</f>
        <v>832.44</v>
      </c>
      <c r="W160" s="230"/>
      <c r="X160" s="230" t="s">
        <v>173</v>
      </c>
      <c r="Y160" s="230" t="s">
        <v>134</v>
      </c>
      <c r="Z160" s="210"/>
      <c r="AA160" s="210"/>
      <c r="AB160" s="210"/>
      <c r="AC160" s="210"/>
      <c r="AD160" s="210"/>
      <c r="AE160" s="210"/>
      <c r="AF160" s="210"/>
      <c r="AG160" s="210" t="s">
        <v>174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76" t="s">
        <v>933</v>
      </c>
      <c r="D161" s="272"/>
      <c r="E161" s="273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176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76" t="s">
        <v>934</v>
      </c>
      <c r="D162" s="272"/>
      <c r="E162" s="273">
        <v>1092.78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176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76" t="s">
        <v>935</v>
      </c>
      <c r="D163" s="272"/>
      <c r="E163" s="273">
        <v>183.97499999999999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176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2">
        <v>20</v>
      </c>
      <c r="B164" s="243" t="s">
        <v>236</v>
      </c>
      <c r="C164" s="260" t="s">
        <v>237</v>
      </c>
      <c r="D164" s="244" t="s">
        <v>194</v>
      </c>
      <c r="E164" s="245">
        <v>2507.6554000000001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5">
        <v>0</v>
      </c>
      <c r="O164" s="245">
        <f>ROUND(E164*N164,2)</f>
        <v>0</v>
      </c>
      <c r="P164" s="245">
        <v>0</v>
      </c>
      <c r="Q164" s="245">
        <f>ROUND(E164*P164,2)</f>
        <v>0</v>
      </c>
      <c r="R164" s="247"/>
      <c r="S164" s="247" t="s">
        <v>131</v>
      </c>
      <c r="T164" s="248" t="s">
        <v>131</v>
      </c>
      <c r="U164" s="230">
        <v>8.9999999999999993E-3</v>
      </c>
      <c r="V164" s="230">
        <f>ROUND(E164*U164,2)</f>
        <v>22.57</v>
      </c>
      <c r="W164" s="230"/>
      <c r="X164" s="230" t="s">
        <v>173</v>
      </c>
      <c r="Y164" s="230" t="s">
        <v>134</v>
      </c>
      <c r="Z164" s="210"/>
      <c r="AA164" s="210"/>
      <c r="AB164" s="210"/>
      <c r="AC164" s="210"/>
      <c r="AD164" s="210"/>
      <c r="AE164" s="210"/>
      <c r="AF164" s="210"/>
      <c r="AG164" s="210" t="s">
        <v>174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27"/>
      <c r="B165" s="228"/>
      <c r="C165" s="276" t="s">
        <v>936</v>
      </c>
      <c r="D165" s="272"/>
      <c r="E165" s="273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176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76" t="s">
        <v>928</v>
      </c>
      <c r="D166" s="272"/>
      <c r="E166" s="273">
        <v>2434.299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176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76" t="s">
        <v>929</v>
      </c>
      <c r="D167" s="272"/>
      <c r="E167" s="273">
        <v>36.678199999999997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176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76" t="s">
        <v>930</v>
      </c>
      <c r="D168" s="272"/>
      <c r="E168" s="273">
        <v>36.678199999999997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176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2">
        <v>21</v>
      </c>
      <c r="B169" s="243" t="s">
        <v>238</v>
      </c>
      <c r="C169" s="260" t="s">
        <v>239</v>
      </c>
      <c r="D169" s="244" t="s">
        <v>194</v>
      </c>
      <c r="E169" s="245">
        <v>1092.78</v>
      </c>
      <c r="F169" s="246"/>
      <c r="G169" s="247">
        <f>ROUND(E169*F169,2)</f>
        <v>0</v>
      </c>
      <c r="H169" s="246"/>
      <c r="I169" s="247">
        <f>ROUND(E169*H169,2)</f>
        <v>0</v>
      </c>
      <c r="J169" s="246"/>
      <c r="K169" s="247">
        <f>ROUND(E169*J169,2)</f>
        <v>0</v>
      </c>
      <c r="L169" s="247">
        <v>21</v>
      </c>
      <c r="M169" s="247">
        <f>G169*(1+L169/100)</f>
        <v>0</v>
      </c>
      <c r="N169" s="245">
        <v>0</v>
      </c>
      <c r="O169" s="245">
        <f>ROUND(E169*N169,2)</f>
        <v>0</v>
      </c>
      <c r="P169" s="245">
        <v>0</v>
      </c>
      <c r="Q169" s="245">
        <f>ROUND(E169*P169,2)</f>
        <v>0</v>
      </c>
      <c r="R169" s="247"/>
      <c r="S169" s="247" t="s">
        <v>131</v>
      </c>
      <c r="T169" s="248" t="s">
        <v>131</v>
      </c>
      <c r="U169" s="230">
        <v>0.20200000000000001</v>
      </c>
      <c r="V169" s="230">
        <f>ROUND(E169*U169,2)</f>
        <v>220.74</v>
      </c>
      <c r="W169" s="230"/>
      <c r="X169" s="230" t="s">
        <v>173</v>
      </c>
      <c r="Y169" s="230" t="s">
        <v>134</v>
      </c>
      <c r="Z169" s="210"/>
      <c r="AA169" s="210"/>
      <c r="AB169" s="210"/>
      <c r="AC169" s="210"/>
      <c r="AD169" s="210"/>
      <c r="AE169" s="210"/>
      <c r="AF169" s="210"/>
      <c r="AG169" s="210" t="s">
        <v>174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1" t="s">
        <v>240</v>
      </c>
      <c r="D170" s="249"/>
      <c r="E170" s="249"/>
      <c r="F170" s="249"/>
      <c r="G170" s="249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137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76" t="s">
        <v>198</v>
      </c>
      <c r="D171" s="272"/>
      <c r="E171" s="273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176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76" t="s">
        <v>937</v>
      </c>
      <c r="D172" s="272"/>
      <c r="E172" s="273">
        <v>672.94299999999998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176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76" t="s">
        <v>938</v>
      </c>
      <c r="D173" s="272"/>
      <c r="E173" s="273">
        <v>70.524000000000001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176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76" t="s">
        <v>939</v>
      </c>
      <c r="D174" s="272"/>
      <c r="E174" s="273">
        <v>40.109000000000002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176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76" t="s">
        <v>940</v>
      </c>
      <c r="D175" s="272"/>
      <c r="E175" s="273">
        <v>239.83099999999999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176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76" t="s">
        <v>941</v>
      </c>
      <c r="D176" s="272"/>
      <c r="E176" s="273">
        <v>69.373000000000005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176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2">
        <v>22</v>
      </c>
      <c r="B177" s="243" t="s">
        <v>539</v>
      </c>
      <c r="C177" s="260" t="s">
        <v>540</v>
      </c>
      <c r="D177" s="244" t="s">
        <v>194</v>
      </c>
      <c r="E177" s="245">
        <v>364.22516000000002</v>
      </c>
      <c r="F177" s="246"/>
      <c r="G177" s="247">
        <f>ROUND(E177*F177,2)</f>
        <v>0</v>
      </c>
      <c r="H177" s="246"/>
      <c r="I177" s="247">
        <f>ROUND(E177*H177,2)</f>
        <v>0</v>
      </c>
      <c r="J177" s="246"/>
      <c r="K177" s="247">
        <f>ROUND(E177*J177,2)</f>
        <v>0</v>
      </c>
      <c r="L177" s="247">
        <v>21</v>
      </c>
      <c r="M177" s="247">
        <f>G177*(1+L177/100)</f>
        <v>0</v>
      </c>
      <c r="N177" s="245">
        <v>1.7</v>
      </c>
      <c r="O177" s="245">
        <f>ROUND(E177*N177,2)</f>
        <v>619.17999999999995</v>
      </c>
      <c r="P177" s="245">
        <v>0</v>
      </c>
      <c r="Q177" s="245">
        <f>ROUND(E177*P177,2)</f>
        <v>0</v>
      </c>
      <c r="R177" s="247"/>
      <c r="S177" s="247" t="s">
        <v>131</v>
      </c>
      <c r="T177" s="248" t="s">
        <v>131</v>
      </c>
      <c r="U177" s="230">
        <v>1.587</v>
      </c>
      <c r="V177" s="230">
        <f>ROUND(E177*U177,2)</f>
        <v>578.03</v>
      </c>
      <c r="W177" s="230"/>
      <c r="X177" s="230" t="s">
        <v>173</v>
      </c>
      <c r="Y177" s="230" t="s">
        <v>134</v>
      </c>
      <c r="Z177" s="210"/>
      <c r="AA177" s="210"/>
      <c r="AB177" s="210"/>
      <c r="AC177" s="210"/>
      <c r="AD177" s="210"/>
      <c r="AE177" s="210"/>
      <c r="AF177" s="210"/>
      <c r="AG177" s="210" t="s">
        <v>174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76" t="s">
        <v>198</v>
      </c>
      <c r="D178" s="272"/>
      <c r="E178" s="273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176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76" t="s">
        <v>942</v>
      </c>
      <c r="D179" s="272"/>
      <c r="E179" s="273">
        <v>278.63013999999998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176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76" t="s">
        <v>943</v>
      </c>
      <c r="D180" s="272"/>
      <c r="E180" s="273">
        <v>33.893810000000002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176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76" t="s">
        <v>944</v>
      </c>
      <c r="D181" s="272"/>
      <c r="E181" s="273">
        <v>13.195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176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76" t="s">
        <v>945</v>
      </c>
      <c r="D182" s="272"/>
      <c r="E182" s="273">
        <v>-34.724919999999997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176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76" t="s">
        <v>946</v>
      </c>
      <c r="D183" s="272"/>
      <c r="E183" s="273">
        <v>54.817489999999999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176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76" t="s">
        <v>947</v>
      </c>
      <c r="D184" s="272"/>
      <c r="E184" s="273">
        <v>21.261240000000001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176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76" t="s">
        <v>948</v>
      </c>
      <c r="D185" s="272"/>
      <c r="E185" s="273">
        <v>-2.8475999999999999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176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2">
        <v>23</v>
      </c>
      <c r="B186" s="243" t="s">
        <v>546</v>
      </c>
      <c r="C186" s="260" t="s">
        <v>547</v>
      </c>
      <c r="D186" s="244" t="s">
        <v>194</v>
      </c>
      <c r="E186" s="245">
        <v>183.97499999999999</v>
      </c>
      <c r="F186" s="246"/>
      <c r="G186" s="247">
        <f>ROUND(E186*F186,2)</f>
        <v>0</v>
      </c>
      <c r="H186" s="246"/>
      <c r="I186" s="247">
        <f>ROUND(E186*H186,2)</f>
        <v>0</v>
      </c>
      <c r="J186" s="246"/>
      <c r="K186" s="247">
        <f>ROUND(E186*J186,2)</f>
        <v>0</v>
      </c>
      <c r="L186" s="247">
        <v>21</v>
      </c>
      <c r="M186" s="247">
        <f>G186*(1+L186/100)</f>
        <v>0</v>
      </c>
      <c r="N186" s="245">
        <v>0</v>
      </c>
      <c r="O186" s="245">
        <f>ROUND(E186*N186,2)</f>
        <v>0</v>
      </c>
      <c r="P186" s="245">
        <v>0</v>
      </c>
      <c r="Q186" s="245">
        <f>ROUND(E186*P186,2)</f>
        <v>0</v>
      </c>
      <c r="R186" s="247"/>
      <c r="S186" s="247" t="s">
        <v>131</v>
      </c>
      <c r="T186" s="248" t="s">
        <v>131</v>
      </c>
      <c r="U186" s="230">
        <v>2.1949999999999998</v>
      </c>
      <c r="V186" s="230">
        <f>ROUND(E186*U186,2)</f>
        <v>403.83</v>
      </c>
      <c r="W186" s="230"/>
      <c r="X186" s="230" t="s">
        <v>173</v>
      </c>
      <c r="Y186" s="230" t="s">
        <v>134</v>
      </c>
      <c r="Z186" s="210"/>
      <c r="AA186" s="210"/>
      <c r="AB186" s="210"/>
      <c r="AC186" s="210"/>
      <c r="AD186" s="210"/>
      <c r="AE186" s="210"/>
      <c r="AF186" s="210"/>
      <c r="AG186" s="210" t="s">
        <v>174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76" t="s">
        <v>198</v>
      </c>
      <c r="D187" s="272"/>
      <c r="E187" s="273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176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76" t="s">
        <v>949</v>
      </c>
      <c r="D188" s="272"/>
      <c r="E188" s="273">
        <v>183.97499999999999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176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2">
        <v>24</v>
      </c>
      <c r="B189" s="243" t="s">
        <v>252</v>
      </c>
      <c r="C189" s="260" t="s">
        <v>253</v>
      </c>
      <c r="D189" s="244" t="s">
        <v>254</v>
      </c>
      <c r="E189" s="245">
        <v>5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21</v>
      </c>
      <c r="M189" s="247">
        <f>G189*(1+L189/100)</f>
        <v>0</v>
      </c>
      <c r="N189" s="245">
        <v>0</v>
      </c>
      <c r="O189" s="245">
        <f>ROUND(E189*N189,2)</f>
        <v>0</v>
      </c>
      <c r="P189" s="245">
        <v>0</v>
      </c>
      <c r="Q189" s="245">
        <f>ROUND(E189*P189,2)</f>
        <v>0</v>
      </c>
      <c r="R189" s="247"/>
      <c r="S189" s="247" t="s">
        <v>142</v>
      </c>
      <c r="T189" s="248" t="s">
        <v>132</v>
      </c>
      <c r="U189" s="230">
        <v>0</v>
      </c>
      <c r="V189" s="230">
        <f>ROUND(E189*U189,2)</f>
        <v>0</v>
      </c>
      <c r="W189" s="230"/>
      <c r="X189" s="230" t="s">
        <v>173</v>
      </c>
      <c r="Y189" s="230" t="s">
        <v>134</v>
      </c>
      <c r="Z189" s="210"/>
      <c r="AA189" s="210"/>
      <c r="AB189" s="210"/>
      <c r="AC189" s="210"/>
      <c r="AD189" s="210"/>
      <c r="AE189" s="210"/>
      <c r="AF189" s="210"/>
      <c r="AG189" s="210" t="s">
        <v>174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1" outlineLevel="2" x14ac:dyDescent="0.25">
      <c r="A190" s="227"/>
      <c r="B190" s="228"/>
      <c r="C190" s="261" t="s">
        <v>255</v>
      </c>
      <c r="D190" s="249"/>
      <c r="E190" s="249"/>
      <c r="F190" s="249"/>
      <c r="G190" s="249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137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51" t="str">
        <f>C190</f>
        <v>5x statická deska (předpoklad) - dle požadavku správace dotčené komunikace "na pláni" pod konstrukčními vrstvami komunikace</v>
      </c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2">
        <v>25</v>
      </c>
      <c r="B191" s="243" t="s">
        <v>256</v>
      </c>
      <c r="C191" s="260" t="s">
        <v>257</v>
      </c>
      <c r="D191" s="244" t="s">
        <v>254</v>
      </c>
      <c r="E191" s="245">
        <v>10</v>
      </c>
      <c r="F191" s="246"/>
      <c r="G191" s="247">
        <f>ROUND(E191*F191,2)</f>
        <v>0</v>
      </c>
      <c r="H191" s="246"/>
      <c r="I191" s="247">
        <f>ROUND(E191*H191,2)</f>
        <v>0</v>
      </c>
      <c r="J191" s="246"/>
      <c r="K191" s="247">
        <f>ROUND(E191*J191,2)</f>
        <v>0</v>
      </c>
      <c r="L191" s="247">
        <v>21</v>
      </c>
      <c r="M191" s="247">
        <f>G191*(1+L191/100)</f>
        <v>0</v>
      </c>
      <c r="N191" s="245">
        <v>0</v>
      </c>
      <c r="O191" s="245">
        <f>ROUND(E191*N191,2)</f>
        <v>0</v>
      </c>
      <c r="P191" s="245">
        <v>0</v>
      </c>
      <c r="Q191" s="245">
        <f>ROUND(E191*P191,2)</f>
        <v>0</v>
      </c>
      <c r="R191" s="247"/>
      <c r="S191" s="247" t="s">
        <v>142</v>
      </c>
      <c r="T191" s="248" t="s">
        <v>132</v>
      </c>
      <c r="U191" s="230">
        <v>0</v>
      </c>
      <c r="V191" s="230">
        <f>ROUND(E191*U191,2)</f>
        <v>0</v>
      </c>
      <c r="W191" s="230"/>
      <c r="X191" s="230" t="s">
        <v>173</v>
      </c>
      <c r="Y191" s="230" t="s">
        <v>134</v>
      </c>
      <c r="Z191" s="210"/>
      <c r="AA191" s="210"/>
      <c r="AB191" s="210"/>
      <c r="AC191" s="210"/>
      <c r="AD191" s="210"/>
      <c r="AE191" s="210"/>
      <c r="AF191" s="210"/>
      <c r="AG191" s="210" t="s">
        <v>174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61" t="s">
        <v>470</v>
      </c>
      <c r="D192" s="249"/>
      <c r="E192" s="249"/>
      <c r="F192" s="249"/>
      <c r="G192" s="249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137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2" t="s">
        <v>258</v>
      </c>
      <c r="D193" s="250"/>
      <c r="E193" s="250"/>
      <c r="F193" s="250"/>
      <c r="G193" s="25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137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5">
      <c r="A194" s="235" t="s">
        <v>126</v>
      </c>
      <c r="B194" s="236" t="s">
        <v>66</v>
      </c>
      <c r="C194" s="259" t="s">
        <v>67</v>
      </c>
      <c r="D194" s="237"/>
      <c r="E194" s="238"/>
      <c r="F194" s="239"/>
      <c r="G194" s="239">
        <f>SUMIF(AG195:AG204,"&lt;&gt;NOR",G195:G204)</f>
        <v>0</v>
      </c>
      <c r="H194" s="239"/>
      <c r="I194" s="239">
        <f>SUM(I195:I204)</f>
        <v>0</v>
      </c>
      <c r="J194" s="239"/>
      <c r="K194" s="239">
        <f>SUM(K195:K204)</f>
        <v>0</v>
      </c>
      <c r="L194" s="239"/>
      <c r="M194" s="239">
        <f>SUM(M195:M204)</f>
        <v>0</v>
      </c>
      <c r="N194" s="238"/>
      <c r="O194" s="238">
        <f>SUM(O195:O204)</f>
        <v>55.609999999999992</v>
      </c>
      <c r="P194" s="238"/>
      <c r="Q194" s="238">
        <f>SUM(Q195:Q204)</f>
        <v>0</v>
      </c>
      <c r="R194" s="239"/>
      <c r="S194" s="239"/>
      <c r="T194" s="240"/>
      <c r="U194" s="234"/>
      <c r="V194" s="234">
        <f>SUM(V195:V204)</f>
        <v>57.019999999999996</v>
      </c>
      <c r="W194" s="234"/>
      <c r="X194" s="234"/>
      <c r="Y194" s="234"/>
      <c r="AG194" t="s">
        <v>127</v>
      </c>
    </row>
    <row r="195" spans="1:60" outlineLevel="1" x14ac:dyDescent="0.25">
      <c r="A195" s="242">
        <v>26</v>
      </c>
      <c r="B195" s="243" t="s">
        <v>552</v>
      </c>
      <c r="C195" s="260" t="s">
        <v>553</v>
      </c>
      <c r="D195" s="244" t="s">
        <v>194</v>
      </c>
      <c r="E195" s="245">
        <v>24.526959999999999</v>
      </c>
      <c r="F195" s="246"/>
      <c r="G195" s="247">
        <f>ROUND(E195*F195,2)</f>
        <v>0</v>
      </c>
      <c r="H195" s="246"/>
      <c r="I195" s="247">
        <f>ROUND(E195*H195,2)</f>
        <v>0</v>
      </c>
      <c r="J195" s="246"/>
      <c r="K195" s="247">
        <f>ROUND(E195*J195,2)</f>
        <v>0</v>
      </c>
      <c r="L195" s="247">
        <v>21</v>
      </c>
      <c r="M195" s="247">
        <f>G195*(1+L195/100)</f>
        <v>0</v>
      </c>
      <c r="N195" s="245">
        <v>1.63</v>
      </c>
      <c r="O195" s="245">
        <f>ROUND(E195*N195,2)</f>
        <v>39.979999999999997</v>
      </c>
      <c r="P195" s="245">
        <v>0</v>
      </c>
      <c r="Q195" s="245">
        <f>ROUND(E195*P195,2)</f>
        <v>0</v>
      </c>
      <c r="R195" s="247"/>
      <c r="S195" s="247" t="s">
        <v>131</v>
      </c>
      <c r="T195" s="248" t="s">
        <v>131</v>
      </c>
      <c r="U195" s="230">
        <v>0.92</v>
      </c>
      <c r="V195" s="230">
        <f>ROUND(E195*U195,2)</f>
        <v>22.56</v>
      </c>
      <c r="W195" s="230"/>
      <c r="X195" s="230" t="s">
        <v>173</v>
      </c>
      <c r="Y195" s="230" t="s">
        <v>134</v>
      </c>
      <c r="Z195" s="210"/>
      <c r="AA195" s="210"/>
      <c r="AB195" s="210"/>
      <c r="AC195" s="210"/>
      <c r="AD195" s="210"/>
      <c r="AE195" s="210"/>
      <c r="AF195" s="210"/>
      <c r="AG195" s="210" t="s">
        <v>174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76" t="s">
        <v>950</v>
      </c>
      <c r="D196" s="272"/>
      <c r="E196" s="273">
        <v>29.030740000000002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176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76" t="s">
        <v>951</v>
      </c>
      <c r="D197" s="272"/>
      <c r="E197" s="273">
        <v>-4.5037799999999999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176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2">
        <v>27</v>
      </c>
      <c r="B198" s="243" t="s">
        <v>276</v>
      </c>
      <c r="C198" s="260" t="s">
        <v>277</v>
      </c>
      <c r="D198" s="244" t="s">
        <v>190</v>
      </c>
      <c r="E198" s="245">
        <v>573.73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0</v>
      </c>
      <c r="O198" s="245">
        <f>ROUND(E198*N198,2)</f>
        <v>0</v>
      </c>
      <c r="P198" s="245">
        <v>0</v>
      </c>
      <c r="Q198" s="245">
        <f>ROUND(E198*P198,2)</f>
        <v>0</v>
      </c>
      <c r="R198" s="247"/>
      <c r="S198" s="247" t="s">
        <v>131</v>
      </c>
      <c r="T198" s="248" t="s">
        <v>131</v>
      </c>
      <c r="U198" s="230">
        <v>5.5E-2</v>
      </c>
      <c r="V198" s="230">
        <f>ROUND(E198*U198,2)</f>
        <v>31.56</v>
      </c>
      <c r="W198" s="230"/>
      <c r="X198" s="230" t="s">
        <v>173</v>
      </c>
      <c r="Y198" s="230" t="s">
        <v>134</v>
      </c>
      <c r="Z198" s="210"/>
      <c r="AA198" s="210"/>
      <c r="AB198" s="210"/>
      <c r="AC198" s="210"/>
      <c r="AD198" s="210"/>
      <c r="AE198" s="210"/>
      <c r="AF198" s="210"/>
      <c r="AG198" s="210" t="s">
        <v>174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76" t="s">
        <v>952</v>
      </c>
      <c r="D199" s="272"/>
      <c r="E199" s="273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176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76" t="s">
        <v>953</v>
      </c>
      <c r="D200" s="272"/>
      <c r="E200" s="273">
        <v>573.73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176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2">
        <v>28</v>
      </c>
      <c r="B201" s="243" t="s">
        <v>954</v>
      </c>
      <c r="C201" s="260" t="s">
        <v>955</v>
      </c>
      <c r="D201" s="244" t="s">
        <v>194</v>
      </c>
      <c r="E201" s="245">
        <v>6.0750000000000002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2.5249999999999999</v>
      </c>
      <c r="O201" s="245">
        <f>ROUND(E201*N201,2)</f>
        <v>15.34</v>
      </c>
      <c r="P201" s="245">
        <v>0</v>
      </c>
      <c r="Q201" s="245">
        <f>ROUND(E201*P201,2)</f>
        <v>0</v>
      </c>
      <c r="R201" s="247"/>
      <c r="S201" s="247" t="s">
        <v>131</v>
      </c>
      <c r="T201" s="248" t="s">
        <v>131</v>
      </c>
      <c r="U201" s="230">
        <v>0.47699999999999998</v>
      </c>
      <c r="V201" s="230">
        <f>ROUND(E201*U201,2)</f>
        <v>2.9</v>
      </c>
      <c r="W201" s="230"/>
      <c r="X201" s="230" t="s">
        <v>173</v>
      </c>
      <c r="Y201" s="230" t="s">
        <v>134</v>
      </c>
      <c r="Z201" s="210"/>
      <c r="AA201" s="210"/>
      <c r="AB201" s="210"/>
      <c r="AC201" s="210"/>
      <c r="AD201" s="210"/>
      <c r="AE201" s="210"/>
      <c r="AF201" s="210"/>
      <c r="AG201" s="210" t="s">
        <v>174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76" t="s">
        <v>956</v>
      </c>
      <c r="D202" s="272"/>
      <c r="E202" s="273">
        <v>6.0750000000000002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176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2">
        <v>29</v>
      </c>
      <c r="B203" s="243" t="s">
        <v>280</v>
      </c>
      <c r="C203" s="260" t="s">
        <v>281</v>
      </c>
      <c r="D203" s="244" t="s">
        <v>190</v>
      </c>
      <c r="E203" s="245">
        <v>602.41650000000004</v>
      </c>
      <c r="F203" s="246"/>
      <c r="G203" s="247">
        <f>ROUND(E203*F203,2)</f>
        <v>0</v>
      </c>
      <c r="H203" s="246"/>
      <c r="I203" s="247">
        <f>ROUND(E203*H203,2)</f>
        <v>0</v>
      </c>
      <c r="J203" s="246"/>
      <c r="K203" s="247">
        <f>ROUND(E203*J203,2)</f>
        <v>0</v>
      </c>
      <c r="L203" s="247">
        <v>21</v>
      </c>
      <c r="M203" s="247">
        <f>G203*(1+L203/100)</f>
        <v>0</v>
      </c>
      <c r="N203" s="245">
        <v>4.8000000000000001E-4</v>
      </c>
      <c r="O203" s="245">
        <f>ROUND(E203*N203,2)</f>
        <v>0.28999999999999998</v>
      </c>
      <c r="P203" s="245">
        <v>0</v>
      </c>
      <c r="Q203" s="245">
        <f>ROUND(E203*P203,2)</f>
        <v>0</v>
      </c>
      <c r="R203" s="247" t="s">
        <v>282</v>
      </c>
      <c r="S203" s="247" t="s">
        <v>131</v>
      </c>
      <c r="T203" s="248" t="s">
        <v>131</v>
      </c>
      <c r="U203" s="230">
        <v>0</v>
      </c>
      <c r="V203" s="230">
        <f>ROUND(E203*U203,2)</f>
        <v>0</v>
      </c>
      <c r="W203" s="230"/>
      <c r="X203" s="230" t="s">
        <v>283</v>
      </c>
      <c r="Y203" s="230" t="s">
        <v>134</v>
      </c>
      <c r="Z203" s="210"/>
      <c r="AA203" s="210"/>
      <c r="AB203" s="210"/>
      <c r="AC203" s="210"/>
      <c r="AD203" s="210"/>
      <c r="AE203" s="210"/>
      <c r="AF203" s="210"/>
      <c r="AG203" s="210" t="s">
        <v>284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76" t="s">
        <v>957</v>
      </c>
      <c r="D204" s="272"/>
      <c r="E204" s="273">
        <v>602.41650000000004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176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x14ac:dyDescent="0.25">
      <c r="A205" s="235" t="s">
        <v>126</v>
      </c>
      <c r="B205" s="236" t="s">
        <v>70</v>
      </c>
      <c r="C205" s="259" t="s">
        <v>71</v>
      </c>
      <c r="D205" s="237"/>
      <c r="E205" s="238"/>
      <c r="F205" s="239"/>
      <c r="G205" s="239">
        <f>SUMIF(AG206:AG213,"&lt;&gt;NOR",G206:G213)</f>
        <v>0</v>
      </c>
      <c r="H205" s="239"/>
      <c r="I205" s="239">
        <f>SUM(I206:I213)</f>
        <v>0</v>
      </c>
      <c r="J205" s="239"/>
      <c r="K205" s="239">
        <f>SUM(K206:K213)</f>
        <v>0</v>
      </c>
      <c r="L205" s="239"/>
      <c r="M205" s="239">
        <f>SUM(M206:M213)</f>
        <v>0</v>
      </c>
      <c r="N205" s="238"/>
      <c r="O205" s="238">
        <f>SUM(O206:O213)</f>
        <v>335.95</v>
      </c>
      <c r="P205" s="238"/>
      <c r="Q205" s="238">
        <f>SUM(Q206:Q213)</f>
        <v>0</v>
      </c>
      <c r="R205" s="239"/>
      <c r="S205" s="239"/>
      <c r="T205" s="240"/>
      <c r="U205" s="234"/>
      <c r="V205" s="234">
        <f>SUM(V206:V213)</f>
        <v>234</v>
      </c>
      <c r="W205" s="234"/>
      <c r="X205" s="234"/>
      <c r="Y205" s="234"/>
      <c r="AG205" t="s">
        <v>127</v>
      </c>
    </row>
    <row r="206" spans="1:60" outlineLevel="1" x14ac:dyDescent="0.25">
      <c r="A206" s="242">
        <v>30</v>
      </c>
      <c r="B206" s="243" t="s">
        <v>567</v>
      </c>
      <c r="C206" s="260" t="s">
        <v>568</v>
      </c>
      <c r="D206" s="244" t="s">
        <v>194</v>
      </c>
      <c r="E206" s="245">
        <v>177.67818</v>
      </c>
      <c r="F206" s="246"/>
      <c r="G206" s="247">
        <f>ROUND(E206*F206,2)</f>
        <v>0</v>
      </c>
      <c r="H206" s="246"/>
      <c r="I206" s="247">
        <f>ROUND(E206*H206,2)</f>
        <v>0</v>
      </c>
      <c r="J206" s="246"/>
      <c r="K206" s="247">
        <f>ROUND(E206*J206,2)</f>
        <v>0</v>
      </c>
      <c r="L206" s="247">
        <v>21</v>
      </c>
      <c r="M206" s="247">
        <f>G206*(1+L206/100)</f>
        <v>0</v>
      </c>
      <c r="N206" s="245">
        <v>1.8907700000000001</v>
      </c>
      <c r="O206" s="245">
        <f>ROUND(E206*N206,2)</f>
        <v>335.95</v>
      </c>
      <c r="P206" s="245">
        <v>0</v>
      </c>
      <c r="Q206" s="245">
        <f>ROUND(E206*P206,2)</f>
        <v>0</v>
      </c>
      <c r="R206" s="247"/>
      <c r="S206" s="247" t="s">
        <v>131</v>
      </c>
      <c r="T206" s="248" t="s">
        <v>131</v>
      </c>
      <c r="U206" s="230">
        <v>1.3169999999999999</v>
      </c>
      <c r="V206" s="230">
        <f>ROUND(E206*U206,2)</f>
        <v>234</v>
      </c>
      <c r="W206" s="230"/>
      <c r="X206" s="230" t="s">
        <v>173</v>
      </c>
      <c r="Y206" s="230" t="s">
        <v>134</v>
      </c>
      <c r="Z206" s="210"/>
      <c r="AA206" s="210"/>
      <c r="AB206" s="210"/>
      <c r="AC206" s="210"/>
      <c r="AD206" s="210"/>
      <c r="AE206" s="210"/>
      <c r="AF206" s="210"/>
      <c r="AG206" s="210" t="s">
        <v>174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5">
      <c r="A207" s="227"/>
      <c r="B207" s="228"/>
      <c r="C207" s="276" t="s">
        <v>198</v>
      </c>
      <c r="D207" s="272"/>
      <c r="E207" s="273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176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76" t="s">
        <v>958</v>
      </c>
      <c r="D208" s="272"/>
      <c r="E208" s="273">
        <v>108.08928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176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76" t="s">
        <v>959</v>
      </c>
      <c r="D209" s="272"/>
      <c r="E209" s="273">
        <v>13.147880000000001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176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76" t="s">
        <v>960</v>
      </c>
      <c r="D210" s="272"/>
      <c r="E210" s="273">
        <v>5.1187500000000004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176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76" t="s">
        <v>961</v>
      </c>
      <c r="D211" s="272"/>
      <c r="E211" s="273">
        <v>24.820509999999999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176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76" t="s">
        <v>962</v>
      </c>
      <c r="D212" s="272"/>
      <c r="E212" s="273">
        <v>9.6267600000000009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176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76" t="s">
        <v>963</v>
      </c>
      <c r="D213" s="272"/>
      <c r="E213" s="273">
        <v>16.875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176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5">
      <c r="A214" s="235" t="s">
        <v>126</v>
      </c>
      <c r="B214" s="236" t="s">
        <v>72</v>
      </c>
      <c r="C214" s="259" t="s">
        <v>49</v>
      </c>
      <c r="D214" s="237"/>
      <c r="E214" s="238"/>
      <c r="F214" s="239"/>
      <c r="G214" s="239">
        <f>SUMIF(AG215:AG220,"&lt;&gt;NOR",G215:G220)</f>
        <v>0</v>
      </c>
      <c r="H214" s="239"/>
      <c r="I214" s="239">
        <f>SUM(I215:I220)</f>
        <v>0</v>
      </c>
      <c r="J214" s="239"/>
      <c r="K214" s="239">
        <f>SUM(K215:K220)</f>
        <v>0</v>
      </c>
      <c r="L214" s="239"/>
      <c r="M214" s="239">
        <f>SUM(M215:M220)</f>
        <v>0</v>
      </c>
      <c r="N214" s="238"/>
      <c r="O214" s="238">
        <f>SUM(O215:O220)</f>
        <v>154.69999999999999</v>
      </c>
      <c r="P214" s="238"/>
      <c r="Q214" s="238">
        <f>SUM(Q215:Q220)</f>
        <v>0</v>
      </c>
      <c r="R214" s="239"/>
      <c r="S214" s="239"/>
      <c r="T214" s="240"/>
      <c r="U214" s="234"/>
      <c r="V214" s="234">
        <f>SUM(V215:V220)</f>
        <v>10.64</v>
      </c>
      <c r="W214" s="234"/>
      <c r="X214" s="234"/>
      <c r="Y214" s="234"/>
      <c r="AG214" t="s">
        <v>127</v>
      </c>
    </row>
    <row r="215" spans="1:60" outlineLevel="1" x14ac:dyDescent="0.25">
      <c r="A215" s="242">
        <v>31</v>
      </c>
      <c r="B215" s="243" t="s">
        <v>295</v>
      </c>
      <c r="C215" s="260" t="s">
        <v>296</v>
      </c>
      <c r="D215" s="244" t="s">
        <v>172</v>
      </c>
      <c r="E215" s="245">
        <v>204.62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0.378</v>
      </c>
      <c r="O215" s="245">
        <f>ROUND(E215*N215,2)</f>
        <v>77.349999999999994</v>
      </c>
      <c r="P215" s="245">
        <v>0</v>
      </c>
      <c r="Q215" s="245">
        <f>ROUND(E215*P215,2)</f>
        <v>0</v>
      </c>
      <c r="R215" s="247"/>
      <c r="S215" s="247" t="s">
        <v>131</v>
      </c>
      <c r="T215" s="248" t="s">
        <v>131</v>
      </c>
      <c r="U215" s="230">
        <v>2.5999999999999999E-2</v>
      </c>
      <c r="V215" s="230">
        <f>ROUND(E215*U215,2)</f>
        <v>5.32</v>
      </c>
      <c r="W215" s="230"/>
      <c r="X215" s="230" t="s">
        <v>173</v>
      </c>
      <c r="Y215" s="230" t="s">
        <v>134</v>
      </c>
      <c r="Z215" s="210"/>
      <c r="AA215" s="210"/>
      <c r="AB215" s="210"/>
      <c r="AC215" s="210"/>
      <c r="AD215" s="210"/>
      <c r="AE215" s="210"/>
      <c r="AF215" s="210"/>
      <c r="AG215" s="210" t="s">
        <v>174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27"/>
      <c r="B216" s="228"/>
      <c r="C216" s="276" t="s">
        <v>855</v>
      </c>
      <c r="D216" s="272"/>
      <c r="E216" s="273">
        <v>172.12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176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76" t="s">
        <v>856</v>
      </c>
      <c r="D217" s="272"/>
      <c r="E217" s="273">
        <v>32.5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176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0.399999999999999" outlineLevel="1" x14ac:dyDescent="0.25">
      <c r="A218" s="242">
        <v>32</v>
      </c>
      <c r="B218" s="243" t="s">
        <v>297</v>
      </c>
      <c r="C218" s="260" t="s">
        <v>298</v>
      </c>
      <c r="D218" s="244" t="s">
        <v>172</v>
      </c>
      <c r="E218" s="245">
        <v>204.62</v>
      </c>
      <c r="F218" s="246"/>
      <c r="G218" s="247">
        <f>ROUND(E218*F218,2)</f>
        <v>0</v>
      </c>
      <c r="H218" s="246"/>
      <c r="I218" s="247">
        <f>ROUND(E218*H218,2)</f>
        <v>0</v>
      </c>
      <c r="J218" s="246"/>
      <c r="K218" s="247">
        <f>ROUND(E218*J218,2)</f>
        <v>0</v>
      </c>
      <c r="L218" s="247">
        <v>21</v>
      </c>
      <c r="M218" s="247">
        <f>G218*(1+L218/100)</f>
        <v>0</v>
      </c>
      <c r="N218" s="245">
        <v>0.378</v>
      </c>
      <c r="O218" s="245">
        <f>ROUND(E218*N218,2)</f>
        <v>77.349999999999994</v>
      </c>
      <c r="P218" s="245">
        <v>0</v>
      </c>
      <c r="Q218" s="245">
        <f>ROUND(E218*P218,2)</f>
        <v>0</v>
      </c>
      <c r="R218" s="247"/>
      <c r="S218" s="247" t="s">
        <v>131</v>
      </c>
      <c r="T218" s="248" t="s">
        <v>131</v>
      </c>
      <c r="U218" s="230">
        <v>2.5999999999999999E-2</v>
      </c>
      <c r="V218" s="230">
        <f>ROUND(E218*U218,2)</f>
        <v>5.32</v>
      </c>
      <c r="W218" s="230"/>
      <c r="X218" s="230" t="s">
        <v>173</v>
      </c>
      <c r="Y218" s="230" t="s">
        <v>134</v>
      </c>
      <c r="Z218" s="210"/>
      <c r="AA218" s="210"/>
      <c r="AB218" s="210"/>
      <c r="AC218" s="210"/>
      <c r="AD218" s="210"/>
      <c r="AE218" s="210"/>
      <c r="AF218" s="210"/>
      <c r="AG218" s="210" t="s">
        <v>174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27"/>
      <c r="B219" s="228"/>
      <c r="C219" s="276" t="s">
        <v>855</v>
      </c>
      <c r="D219" s="272"/>
      <c r="E219" s="273">
        <v>172.12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176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76" t="s">
        <v>856</v>
      </c>
      <c r="D220" s="272"/>
      <c r="E220" s="273">
        <v>32.5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176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x14ac:dyDescent="0.25">
      <c r="A221" s="235" t="s">
        <v>126</v>
      </c>
      <c r="B221" s="236" t="s">
        <v>75</v>
      </c>
      <c r="C221" s="259" t="s">
        <v>76</v>
      </c>
      <c r="D221" s="237"/>
      <c r="E221" s="238"/>
      <c r="F221" s="239"/>
      <c r="G221" s="239">
        <f>SUMIF(AG222:AG344,"&lt;&gt;NOR",G222:G344)</f>
        <v>0</v>
      </c>
      <c r="H221" s="239"/>
      <c r="I221" s="239">
        <f>SUM(I222:I344)</f>
        <v>0</v>
      </c>
      <c r="J221" s="239"/>
      <c r="K221" s="239">
        <f>SUM(K222:K344)</f>
        <v>0</v>
      </c>
      <c r="L221" s="239"/>
      <c r="M221" s="239">
        <f>SUM(M222:M344)</f>
        <v>0</v>
      </c>
      <c r="N221" s="238"/>
      <c r="O221" s="238">
        <f>SUM(O222:O344)</f>
        <v>124.86</v>
      </c>
      <c r="P221" s="238"/>
      <c r="Q221" s="238">
        <f>SUM(Q222:Q344)</f>
        <v>0</v>
      </c>
      <c r="R221" s="239"/>
      <c r="S221" s="239"/>
      <c r="T221" s="240"/>
      <c r="U221" s="234"/>
      <c r="V221" s="234">
        <f>SUM(V222:V344)</f>
        <v>837.33999999999992</v>
      </c>
      <c r="W221" s="234"/>
      <c r="X221" s="234"/>
      <c r="Y221" s="234"/>
      <c r="AG221" t="s">
        <v>127</v>
      </c>
    </row>
    <row r="222" spans="1:60" outlineLevel="1" x14ac:dyDescent="0.25">
      <c r="A222" s="242">
        <v>33</v>
      </c>
      <c r="B222" s="243" t="s">
        <v>964</v>
      </c>
      <c r="C222" s="260" t="s">
        <v>965</v>
      </c>
      <c r="D222" s="244" t="s">
        <v>190</v>
      </c>
      <c r="E222" s="245">
        <v>429.61799999999999</v>
      </c>
      <c r="F222" s="246"/>
      <c r="G222" s="247">
        <f>ROUND(E222*F222,2)</f>
        <v>0</v>
      </c>
      <c r="H222" s="246"/>
      <c r="I222" s="247">
        <f>ROUND(E222*H222,2)</f>
        <v>0</v>
      </c>
      <c r="J222" s="246"/>
      <c r="K222" s="247">
        <f>ROUND(E222*J222,2)</f>
        <v>0</v>
      </c>
      <c r="L222" s="247">
        <v>21</v>
      </c>
      <c r="M222" s="247">
        <f>G222*(1+L222/100)</f>
        <v>0</v>
      </c>
      <c r="N222" s="245">
        <v>4.0000000000000003E-5</v>
      </c>
      <c r="O222" s="245">
        <f>ROUND(E222*N222,2)</f>
        <v>0.02</v>
      </c>
      <c r="P222" s="245">
        <v>0</v>
      </c>
      <c r="Q222" s="245">
        <f>ROUND(E222*P222,2)</f>
        <v>0</v>
      </c>
      <c r="R222" s="247"/>
      <c r="S222" s="247" t="s">
        <v>131</v>
      </c>
      <c r="T222" s="248" t="s">
        <v>131</v>
      </c>
      <c r="U222" s="230">
        <v>0.84599999999999997</v>
      </c>
      <c r="V222" s="230">
        <f>ROUND(E222*U222,2)</f>
        <v>363.46</v>
      </c>
      <c r="W222" s="230"/>
      <c r="X222" s="230" t="s">
        <v>173</v>
      </c>
      <c r="Y222" s="230" t="s">
        <v>134</v>
      </c>
      <c r="Z222" s="210"/>
      <c r="AA222" s="210"/>
      <c r="AB222" s="210"/>
      <c r="AC222" s="210"/>
      <c r="AD222" s="210"/>
      <c r="AE222" s="210"/>
      <c r="AF222" s="210"/>
      <c r="AG222" s="210" t="s">
        <v>174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27"/>
      <c r="B223" s="228"/>
      <c r="C223" s="276" t="s">
        <v>966</v>
      </c>
      <c r="D223" s="272"/>
      <c r="E223" s="273">
        <v>369.536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176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76" t="s">
        <v>967</v>
      </c>
      <c r="D224" s="272"/>
      <c r="E224" s="273">
        <v>44.951999999999998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176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76" t="s">
        <v>968</v>
      </c>
      <c r="D225" s="272"/>
      <c r="E225" s="273">
        <v>15.13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176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2">
        <v>34</v>
      </c>
      <c r="B226" s="243" t="s">
        <v>969</v>
      </c>
      <c r="C226" s="260" t="s">
        <v>970</v>
      </c>
      <c r="D226" s="244" t="s">
        <v>328</v>
      </c>
      <c r="E226" s="245">
        <v>7</v>
      </c>
      <c r="F226" s="246"/>
      <c r="G226" s="247">
        <f>ROUND(E226*F226,2)</f>
        <v>0</v>
      </c>
      <c r="H226" s="246"/>
      <c r="I226" s="247">
        <f>ROUND(E226*H226,2)</f>
        <v>0</v>
      </c>
      <c r="J226" s="246"/>
      <c r="K226" s="247">
        <f>ROUND(E226*J226,2)</f>
        <v>0</v>
      </c>
      <c r="L226" s="247">
        <v>21</v>
      </c>
      <c r="M226" s="247">
        <f>G226*(1+L226/100)</f>
        <v>0</v>
      </c>
      <c r="N226" s="245">
        <v>6.9999999999999994E-5</v>
      </c>
      <c r="O226" s="245">
        <f>ROUND(E226*N226,2)</f>
        <v>0</v>
      </c>
      <c r="P226" s="245">
        <v>0</v>
      </c>
      <c r="Q226" s="245">
        <f>ROUND(E226*P226,2)</f>
        <v>0</v>
      </c>
      <c r="R226" s="247"/>
      <c r="S226" s="247" t="s">
        <v>131</v>
      </c>
      <c r="T226" s="248" t="s">
        <v>131</v>
      </c>
      <c r="U226" s="230">
        <v>0.626</v>
      </c>
      <c r="V226" s="230">
        <f>ROUND(E226*U226,2)</f>
        <v>4.38</v>
      </c>
      <c r="W226" s="230"/>
      <c r="X226" s="230" t="s">
        <v>173</v>
      </c>
      <c r="Y226" s="230" t="s">
        <v>134</v>
      </c>
      <c r="Z226" s="210"/>
      <c r="AA226" s="210"/>
      <c r="AB226" s="210"/>
      <c r="AC226" s="210"/>
      <c r="AD226" s="210"/>
      <c r="AE226" s="210"/>
      <c r="AF226" s="210"/>
      <c r="AG226" s="210" t="s">
        <v>174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76" t="s">
        <v>971</v>
      </c>
      <c r="D227" s="272"/>
      <c r="E227" s="273">
        <v>2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176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76" t="s">
        <v>972</v>
      </c>
      <c r="D228" s="272"/>
      <c r="E228" s="273">
        <v>5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176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2">
        <v>35</v>
      </c>
      <c r="B229" s="243" t="s">
        <v>973</v>
      </c>
      <c r="C229" s="260" t="s">
        <v>974</v>
      </c>
      <c r="D229" s="244" t="s">
        <v>328</v>
      </c>
      <c r="E229" s="245">
        <v>7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2.0000000000000002E-5</v>
      </c>
      <c r="O229" s="245">
        <f>ROUND(E229*N229,2)</f>
        <v>0</v>
      </c>
      <c r="P229" s="245">
        <v>0</v>
      </c>
      <c r="Q229" s="245">
        <f>ROUND(E229*P229,2)</f>
        <v>0</v>
      </c>
      <c r="R229" s="247"/>
      <c r="S229" s="247" t="s">
        <v>131</v>
      </c>
      <c r="T229" s="248" t="s">
        <v>131</v>
      </c>
      <c r="U229" s="230">
        <v>0.23599999999999999</v>
      </c>
      <c r="V229" s="230">
        <f>ROUND(E229*U229,2)</f>
        <v>1.65</v>
      </c>
      <c r="W229" s="230"/>
      <c r="X229" s="230" t="s">
        <v>173</v>
      </c>
      <c r="Y229" s="230" t="s">
        <v>134</v>
      </c>
      <c r="Z229" s="210"/>
      <c r="AA229" s="210"/>
      <c r="AB229" s="210"/>
      <c r="AC229" s="210"/>
      <c r="AD229" s="210"/>
      <c r="AE229" s="210"/>
      <c r="AF229" s="210"/>
      <c r="AG229" s="210" t="s">
        <v>174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76" t="s">
        <v>975</v>
      </c>
      <c r="D230" s="272"/>
      <c r="E230" s="273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176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76" t="s">
        <v>971</v>
      </c>
      <c r="D231" s="272"/>
      <c r="E231" s="273">
        <v>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176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76" t="s">
        <v>972</v>
      </c>
      <c r="D232" s="272"/>
      <c r="E232" s="273">
        <v>5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176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2">
        <v>36</v>
      </c>
      <c r="B233" s="243" t="s">
        <v>976</v>
      </c>
      <c r="C233" s="260" t="s">
        <v>977</v>
      </c>
      <c r="D233" s="244" t="s">
        <v>328</v>
      </c>
      <c r="E233" s="245">
        <v>2</v>
      </c>
      <c r="F233" s="246"/>
      <c r="G233" s="247">
        <f>ROUND(E233*F233,2)</f>
        <v>0</v>
      </c>
      <c r="H233" s="246"/>
      <c r="I233" s="247">
        <f>ROUND(E233*H233,2)</f>
        <v>0</v>
      </c>
      <c r="J233" s="246"/>
      <c r="K233" s="247">
        <f>ROUND(E233*J233,2)</f>
        <v>0</v>
      </c>
      <c r="L233" s="247">
        <v>21</v>
      </c>
      <c r="M233" s="247">
        <f>G233*(1+L233/100)</f>
        <v>0</v>
      </c>
      <c r="N233" s="245">
        <v>4.0000000000000003E-5</v>
      </c>
      <c r="O233" s="245">
        <f>ROUND(E233*N233,2)</f>
        <v>0</v>
      </c>
      <c r="P233" s="245">
        <v>0</v>
      </c>
      <c r="Q233" s="245">
        <f>ROUND(E233*P233,2)</f>
        <v>0</v>
      </c>
      <c r="R233" s="247"/>
      <c r="S233" s="247" t="s">
        <v>131</v>
      </c>
      <c r="T233" s="248" t="s">
        <v>131</v>
      </c>
      <c r="U233" s="230">
        <v>0.626</v>
      </c>
      <c r="V233" s="230">
        <f>ROUND(E233*U233,2)</f>
        <v>1.25</v>
      </c>
      <c r="W233" s="230"/>
      <c r="X233" s="230" t="s">
        <v>173</v>
      </c>
      <c r="Y233" s="230" t="s">
        <v>134</v>
      </c>
      <c r="Z233" s="210"/>
      <c r="AA233" s="210"/>
      <c r="AB233" s="210"/>
      <c r="AC233" s="210"/>
      <c r="AD233" s="210"/>
      <c r="AE233" s="210"/>
      <c r="AF233" s="210"/>
      <c r="AG233" s="210" t="s">
        <v>174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76" t="s">
        <v>978</v>
      </c>
      <c r="D234" s="272"/>
      <c r="E234" s="273">
        <v>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176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76" t="s">
        <v>979</v>
      </c>
      <c r="D235" s="272"/>
      <c r="E235" s="273">
        <v>1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176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2">
        <v>37</v>
      </c>
      <c r="B236" s="243" t="s">
        <v>355</v>
      </c>
      <c r="C236" s="260" t="s">
        <v>980</v>
      </c>
      <c r="D236" s="244" t="s">
        <v>190</v>
      </c>
      <c r="E236" s="245">
        <v>124.95</v>
      </c>
      <c r="F236" s="246"/>
      <c r="G236" s="247">
        <f>ROUND(E236*F236,2)</f>
        <v>0</v>
      </c>
      <c r="H236" s="246"/>
      <c r="I236" s="247">
        <f>ROUND(E236*H236,2)</f>
        <v>0</v>
      </c>
      <c r="J236" s="246"/>
      <c r="K236" s="247">
        <f>ROUND(E236*J236,2)</f>
        <v>0</v>
      </c>
      <c r="L236" s="247">
        <v>21</v>
      </c>
      <c r="M236" s="247">
        <f>G236*(1+L236/100)</f>
        <v>0</v>
      </c>
      <c r="N236" s="245">
        <v>0</v>
      </c>
      <c r="O236" s="245">
        <f>ROUND(E236*N236,2)</f>
        <v>0</v>
      </c>
      <c r="P236" s="245">
        <v>0</v>
      </c>
      <c r="Q236" s="245">
        <f>ROUND(E236*P236,2)</f>
        <v>0</v>
      </c>
      <c r="R236" s="247"/>
      <c r="S236" s="247" t="s">
        <v>131</v>
      </c>
      <c r="T236" s="248" t="s">
        <v>131</v>
      </c>
      <c r="U236" s="230">
        <v>6.6000000000000003E-2</v>
      </c>
      <c r="V236" s="230">
        <f>ROUND(E236*U236,2)</f>
        <v>8.25</v>
      </c>
      <c r="W236" s="230"/>
      <c r="X236" s="230" t="s">
        <v>173</v>
      </c>
      <c r="Y236" s="230" t="s">
        <v>134</v>
      </c>
      <c r="Z236" s="210"/>
      <c r="AA236" s="210"/>
      <c r="AB236" s="210"/>
      <c r="AC236" s="210"/>
      <c r="AD236" s="210"/>
      <c r="AE236" s="210"/>
      <c r="AF236" s="210"/>
      <c r="AG236" s="210" t="s">
        <v>174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76" t="s">
        <v>981</v>
      </c>
      <c r="D237" s="272"/>
      <c r="E237" s="273">
        <v>124.95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176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52">
        <v>38</v>
      </c>
      <c r="B238" s="253" t="s">
        <v>982</v>
      </c>
      <c r="C238" s="263" t="s">
        <v>983</v>
      </c>
      <c r="D238" s="254" t="s">
        <v>328</v>
      </c>
      <c r="E238" s="255">
        <v>16</v>
      </c>
      <c r="F238" s="256"/>
      <c r="G238" s="257">
        <f>ROUND(E238*F238,2)</f>
        <v>0</v>
      </c>
      <c r="H238" s="256"/>
      <c r="I238" s="257">
        <f>ROUND(E238*H238,2)</f>
        <v>0</v>
      </c>
      <c r="J238" s="256"/>
      <c r="K238" s="257">
        <f>ROUND(E238*J238,2)</f>
        <v>0</v>
      </c>
      <c r="L238" s="257">
        <v>21</v>
      </c>
      <c r="M238" s="257">
        <f>G238*(1+L238/100)</f>
        <v>0</v>
      </c>
      <c r="N238" s="255">
        <v>1.0000000000000001E-5</v>
      </c>
      <c r="O238" s="255">
        <f>ROUND(E238*N238,2)</f>
        <v>0</v>
      </c>
      <c r="P238" s="255">
        <v>0</v>
      </c>
      <c r="Q238" s="255">
        <f>ROUND(E238*P238,2)</f>
        <v>0</v>
      </c>
      <c r="R238" s="257"/>
      <c r="S238" s="257" t="s">
        <v>131</v>
      </c>
      <c r="T238" s="258" t="s">
        <v>131</v>
      </c>
      <c r="U238" s="230">
        <v>0.15840000000000001</v>
      </c>
      <c r="V238" s="230">
        <f>ROUND(E238*U238,2)</f>
        <v>2.5299999999999998</v>
      </c>
      <c r="W238" s="230"/>
      <c r="X238" s="230" t="s">
        <v>173</v>
      </c>
      <c r="Y238" s="230" t="s">
        <v>134</v>
      </c>
      <c r="Z238" s="210"/>
      <c r="AA238" s="210"/>
      <c r="AB238" s="210"/>
      <c r="AC238" s="210"/>
      <c r="AD238" s="210"/>
      <c r="AE238" s="210"/>
      <c r="AF238" s="210"/>
      <c r="AG238" s="210" t="s">
        <v>174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2">
        <v>39</v>
      </c>
      <c r="B239" s="243" t="s">
        <v>984</v>
      </c>
      <c r="C239" s="260" t="s">
        <v>985</v>
      </c>
      <c r="D239" s="244" t="s">
        <v>190</v>
      </c>
      <c r="E239" s="245">
        <v>124.95</v>
      </c>
      <c r="F239" s="246"/>
      <c r="G239" s="247">
        <f>ROUND(E239*F239,2)</f>
        <v>0</v>
      </c>
      <c r="H239" s="246"/>
      <c r="I239" s="247">
        <f>ROUND(E239*H239,2)</f>
        <v>0</v>
      </c>
      <c r="J239" s="246"/>
      <c r="K239" s="247">
        <f>ROUND(E239*J239,2)</f>
        <v>0</v>
      </c>
      <c r="L239" s="247">
        <v>21</v>
      </c>
      <c r="M239" s="247">
        <f>G239*(1+L239/100)</f>
        <v>0</v>
      </c>
      <c r="N239" s="245">
        <v>0</v>
      </c>
      <c r="O239" s="245">
        <f>ROUND(E239*N239,2)</f>
        <v>0</v>
      </c>
      <c r="P239" s="245">
        <v>0</v>
      </c>
      <c r="Q239" s="245">
        <f>ROUND(E239*P239,2)</f>
        <v>0</v>
      </c>
      <c r="R239" s="247"/>
      <c r="S239" s="247" t="s">
        <v>131</v>
      </c>
      <c r="T239" s="248" t="s">
        <v>131</v>
      </c>
      <c r="U239" s="230">
        <v>5.8999999999999997E-2</v>
      </c>
      <c r="V239" s="230">
        <f>ROUND(E239*U239,2)</f>
        <v>7.37</v>
      </c>
      <c r="W239" s="230"/>
      <c r="X239" s="230" t="s">
        <v>173</v>
      </c>
      <c r="Y239" s="230" t="s">
        <v>134</v>
      </c>
      <c r="Z239" s="210"/>
      <c r="AA239" s="210"/>
      <c r="AB239" s="210"/>
      <c r="AC239" s="210"/>
      <c r="AD239" s="210"/>
      <c r="AE239" s="210"/>
      <c r="AF239" s="210"/>
      <c r="AG239" s="210" t="s">
        <v>174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27"/>
      <c r="B240" s="228"/>
      <c r="C240" s="276" t="s">
        <v>981</v>
      </c>
      <c r="D240" s="272"/>
      <c r="E240" s="273">
        <v>124.95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176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2">
        <v>40</v>
      </c>
      <c r="B241" s="243" t="s">
        <v>986</v>
      </c>
      <c r="C241" s="260" t="s">
        <v>987</v>
      </c>
      <c r="D241" s="244" t="s">
        <v>190</v>
      </c>
      <c r="E241" s="245">
        <v>429.61799999999999</v>
      </c>
      <c r="F241" s="246"/>
      <c r="G241" s="247">
        <f>ROUND(E241*F241,2)</f>
        <v>0</v>
      </c>
      <c r="H241" s="246"/>
      <c r="I241" s="247">
        <f>ROUND(E241*H241,2)</f>
        <v>0</v>
      </c>
      <c r="J241" s="246"/>
      <c r="K241" s="247">
        <f>ROUND(E241*J241,2)</f>
        <v>0</v>
      </c>
      <c r="L241" s="247">
        <v>21</v>
      </c>
      <c r="M241" s="247">
        <f>G241*(1+L241/100)</f>
        <v>0</v>
      </c>
      <c r="N241" s="245">
        <v>0</v>
      </c>
      <c r="O241" s="245">
        <f>ROUND(E241*N241,2)</f>
        <v>0</v>
      </c>
      <c r="P241" s="245">
        <v>0</v>
      </c>
      <c r="Q241" s="245">
        <f>ROUND(E241*P241,2)</f>
        <v>0</v>
      </c>
      <c r="R241" s="247"/>
      <c r="S241" s="247" t="s">
        <v>131</v>
      </c>
      <c r="T241" s="248" t="s">
        <v>131</v>
      </c>
      <c r="U241" s="230">
        <v>7.9000000000000001E-2</v>
      </c>
      <c r="V241" s="230">
        <f>ROUND(E241*U241,2)</f>
        <v>33.94</v>
      </c>
      <c r="W241" s="230"/>
      <c r="X241" s="230" t="s">
        <v>173</v>
      </c>
      <c r="Y241" s="230" t="s">
        <v>134</v>
      </c>
      <c r="Z241" s="210"/>
      <c r="AA241" s="210"/>
      <c r="AB241" s="210"/>
      <c r="AC241" s="210"/>
      <c r="AD241" s="210"/>
      <c r="AE241" s="210"/>
      <c r="AF241" s="210"/>
      <c r="AG241" s="210" t="s">
        <v>174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76" t="s">
        <v>966</v>
      </c>
      <c r="D242" s="272"/>
      <c r="E242" s="273">
        <v>369.536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176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76" t="s">
        <v>967</v>
      </c>
      <c r="D243" s="272"/>
      <c r="E243" s="273">
        <v>44.951999999999998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176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76" t="s">
        <v>968</v>
      </c>
      <c r="D244" s="272"/>
      <c r="E244" s="273">
        <v>15.13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176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2">
        <v>41</v>
      </c>
      <c r="B245" s="243" t="s">
        <v>988</v>
      </c>
      <c r="C245" s="260" t="s">
        <v>989</v>
      </c>
      <c r="D245" s="244" t="s">
        <v>990</v>
      </c>
      <c r="E245" s="245">
        <v>16</v>
      </c>
      <c r="F245" s="246"/>
      <c r="G245" s="247">
        <f>ROUND(E245*F245,2)</f>
        <v>0</v>
      </c>
      <c r="H245" s="246"/>
      <c r="I245" s="247">
        <f>ROUND(E245*H245,2)</f>
        <v>0</v>
      </c>
      <c r="J245" s="246"/>
      <c r="K245" s="247">
        <f>ROUND(E245*J245,2)</f>
        <v>0</v>
      </c>
      <c r="L245" s="247">
        <v>21</v>
      </c>
      <c r="M245" s="247">
        <f>G245*(1+L245/100)</f>
        <v>0</v>
      </c>
      <c r="N245" s="245">
        <v>1.2999999999999999E-4</v>
      </c>
      <c r="O245" s="245">
        <f>ROUND(E245*N245,2)</f>
        <v>0</v>
      </c>
      <c r="P245" s="245">
        <v>0</v>
      </c>
      <c r="Q245" s="245">
        <f>ROUND(E245*P245,2)</f>
        <v>0</v>
      </c>
      <c r="R245" s="247"/>
      <c r="S245" s="247" t="s">
        <v>131</v>
      </c>
      <c r="T245" s="248" t="s">
        <v>131</v>
      </c>
      <c r="U245" s="230">
        <v>6.2</v>
      </c>
      <c r="V245" s="230">
        <f>ROUND(E245*U245,2)</f>
        <v>99.2</v>
      </c>
      <c r="W245" s="230"/>
      <c r="X245" s="230" t="s">
        <v>173</v>
      </c>
      <c r="Y245" s="230" t="s">
        <v>134</v>
      </c>
      <c r="Z245" s="210"/>
      <c r="AA245" s="210"/>
      <c r="AB245" s="210"/>
      <c r="AC245" s="210"/>
      <c r="AD245" s="210"/>
      <c r="AE245" s="210"/>
      <c r="AF245" s="210"/>
      <c r="AG245" s="210" t="s">
        <v>174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1" outlineLevel="2" x14ac:dyDescent="0.25">
      <c r="A246" s="227"/>
      <c r="B246" s="228"/>
      <c r="C246" s="261" t="s">
        <v>1101</v>
      </c>
      <c r="D246" s="249"/>
      <c r="E246" s="249"/>
      <c r="F246" s="249"/>
      <c r="G246" s="249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137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51" t="str">
        <f>C246</f>
        <v>Položka je určena pro zabezpečení jakéhokoliv druhu potrubí v úseku mezi dvěma šachtami pro zkoušku těsnosti vodou.</v>
      </c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2" t="s">
        <v>991</v>
      </c>
      <c r="D247" s="250"/>
      <c r="E247" s="250"/>
      <c r="F247" s="250"/>
      <c r="G247" s="25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137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4" t="s">
        <v>149</v>
      </c>
      <c r="D248" s="231"/>
      <c r="E248" s="232"/>
      <c r="F248" s="233"/>
      <c r="G248" s="233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137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2" t="s">
        <v>992</v>
      </c>
      <c r="D249" s="250"/>
      <c r="E249" s="250"/>
      <c r="F249" s="250"/>
      <c r="G249" s="25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5">
      <c r="A250" s="227"/>
      <c r="B250" s="228"/>
      <c r="C250" s="262" t="s">
        <v>993</v>
      </c>
      <c r="D250" s="250"/>
      <c r="E250" s="250"/>
      <c r="F250" s="250"/>
      <c r="G250" s="25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137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2" t="s">
        <v>994</v>
      </c>
      <c r="D251" s="250"/>
      <c r="E251" s="250"/>
      <c r="F251" s="250"/>
      <c r="G251" s="25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137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2" t="s">
        <v>1102</v>
      </c>
      <c r="D252" s="250"/>
      <c r="E252" s="250"/>
      <c r="F252" s="250"/>
      <c r="G252" s="25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137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2" t="s">
        <v>995</v>
      </c>
      <c r="D253" s="250"/>
      <c r="E253" s="250"/>
      <c r="F253" s="250"/>
      <c r="G253" s="25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137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1" outlineLevel="3" x14ac:dyDescent="0.25">
      <c r="A254" s="227"/>
      <c r="B254" s="228"/>
      <c r="C254" s="262" t="s">
        <v>996</v>
      </c>
      <c r="D254" s="250"/>
      <c r="E254" s="250"/>
      <c r="F254" s="250"/>
      <c r="G254" s="25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137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51" t="str">
        <f>C254</f>
        <v>¦zajištění vaku proti vysunutí z potrubí (zaklínit trámkem) - zvláště průtočné vaky z kovovou výstuhou, hrozí svlečení a utržení vaku z tělesa</v>
      </c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2" t="s">
        <v>997</v>
      </c>
      <c r="D255" s="250"/>
      <c r="E255" s="250"/>
      <c r="F255" s="250"/>
      <c r="G255" s="25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137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2" t="s">
        <v>1103</v>
      </c>
      <c r="D256" s="250"/>
      <c r="E256" s="250"/>
      <c r="F256" s="250"/>
      <c r="G256" s="25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137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2" t="s">
        <v>998</v>
      </c>
      <c r="D257" s="250"/>
      <c r="E257" s="250"/>
      <c r="F257" s="250"/>
      <c r="G257" s="25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137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2">
        <v>42</v>
      </c>
      <c r="B258" s="243" t="s">
        <v>999</v>
      </c>
      <c r="C258" s="260" t="s">
        <v>1000</v>
      </c>
      <c r="D258" s="244" t="s">
        <v>990</v>
      </c>
      <c r="E258" s="245">
        <v>17</v>
      </c>
      <c r="F258" s="246"/>
      <c r="G258" s="247">
        <f>ROUND(E258*F258,2)</f>
        <v>0</v>
      </c>
      <c r="H258" s="246"/>
      <c r="I258" s="247">
        <f>ROUND(E258*H258,2)</f>
        <v>0</v>
      </c>
      <c r="J258" s="246"/>
      <c r="K258" s="247">
        <f>ROUND(E258*J258,2)</f>
        <v>0</v>
      </c>
      <c r="L258" s="247">
        <v>21</v>
      </c>
      <c r="M258" s="247">
        <f>G258*(1+L258/100)</f>
        <v>0</v>
      </c>
      <c r="N258" s="245">
        <v>1.7000000000000001E-4</v>
      </c>
      <c r="O258" s="245">
        <f>ROUND(E258*N258,2)</f>
        <v>0</v>
      </c>
      <c r="P258" s="245">
        <v>0</v>
      </c>
      <c r="Q258" s="245">
        <f>ROUND(E258*P258,2)</f>
        <v>0</v>
      </c>
      <c r="R258" s="247"/>
      <c r="S258" s="247" t="s">
        <v>131</v>
      </c>
      <c r="T258" s="248" t="s">
        <v>131</v>
      </c>
      <c r="U258" s="230">
        <v>7.1</v>
      </c>
      <c r="V258" s="230">
        <f>ROUND(E258*U258,2)</f>
        <v>120.7</v>
      </c>
      <c r="W258" s="230"/>
      <c r="X258" s="230" t="s">
        <v>173</v>
      </c>
      <c r="Y258" s="230" t="s">
        <v>134</v>
      </c>
      <c r="Z258" s="210"/>
      <c r="AA258" s="210"/>
      <c r="AB258" s="210"/>
      <c r="AC258" s="210"/>
      <c r="AD258" s="210"/>
      <c r="AE258" s="210"/>
      <c r="AF258" s="210"/>
      <c r="AG258" s="210" t="s">
        <v>174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1" outlineLevel="2" x14ac:dyDescent="0.25">
      <c r="A259" s="227"/>
      <c r="B259" s="228"/>
      <c r="C259" s="261" t="s">
        <v>1101</v>
      </c>
      <c r="D259" s="249"/>
      <c r="E259" s="249"/>
      <c r="F259" s="249"/>
      <c r="G259" s="249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137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51" t="str">
        <f>C259</f>
        <v>Položka je určena pro zabezpečení jakéhokoliv druhu potrubí v úseku mezi dvěma šachtami pro zkoušku těsnosti vodou.</v>
      </c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2" t="s">
        <v>991</v>
      </c>
      <c r="D260" s="250"/>
      <c r="E260" s="250"/>
      <c r="F260" s="250"/>
      <c r="G260" s="25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137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4" t="s">
        <v>149</v>
      </c>
      <c r="D261" s="231"/>
      <c r="E261" s="232"/>
      <c r="F261" s="233"/>
      <c r="G261" s="233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137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2" t="s">
        <v>992</v>
      </c>
      <c r="D262" s="250"/>
      <c r="E262" s="250"/>
      <c r="F262" s="250"/>
      <c r="G262" s="25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137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2" t="s">
        <v>993</v>
      </c>
      <c r="D263" s="250"/>
      <c r="E263" s="250"/>
      <c r="F263" s="250"/>
      <c r="G263" s="25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137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2" t="s">
        <v>994</v>
      </c>
      <c r="D264" s="250"/>
      <c r="E264" s="250"/>
      <c r="F264" s="250"/>
      <c r="G264" s="25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137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2" t="s">
        <v>1102</v>
      </c>
      <c r="D265" s="250"/>
      <c r="E265" s="250"/>
      <c r="F265" s="250"/>
      <c r="G265" s="25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137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2" t="s">
        <v>995</v>
      </c>
      <c r="D266" s="250"/>
      <c r="E266" s="250"/>
      <c r="F266" s="250"/>
      <c r="G266" s="25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137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1" outlineLevel="3" x14ac:dyDescent="0.25">
      <c r="A267" s="227"/>
      <c r="B267" s="228"/>
      <c r="C267" s="262" t="s">
        <v>996</v>
      </c>
      <c r="D267" s="250"/>
      <c r="E267" s="250"/>
      <c r="F267" s="250"/>
      <c r="G267" s="25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137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51" t="str">
        <f>C267</f>
        <v>¦zajištění vaku proti vysunutí z potrubí (zaklínit trámkem) - zvláště průtočné vaky z kovovou výstuhou, hrozí svlečení a utržení vaku z tělesa</v>
      </c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2" t="s">
        <v>997</v>
      </c>
      <c r="D268" s="250"/>
      <c r="E268" s="250"/>
      <c r="F268" s="250"/>
      <c r="G268" s="25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137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2" t="s">
        <v>1103</v>
      </c>
      <c r="D269" s="250"/>
      <c r="E269" s="250"/>
      <c r="F269" s="250"/>
      <c r="G269" s="25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137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2" t="s">
        <v>998</v>
      </c>
      <c r="D270" s="250"/>
      <c r="E270" s="250"/>
      <c r="F270" s="250"/>
      <c r="G270" s="25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137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2">
        <v>43</v>
      </c>
      <c r="B271" s="243" t="s">
        <v>1001</v>
      </c>
      <c r="C271" s="260" t="s">
        <v>1002</v>
      </c>
      <c r="D271" s="244" t="s">
        <v>990</v>
      </c>
      <c r="E271" s="245">
        <v>19</v>
      </c>
      <c r="F271" s="246"/>
      <c r="G271" s="247">
        <f>ROUND(E271*F271,2)</f>
        <v>0</v>
      </c>
      <c r="H271" s="246"/>
      <c r="I271" s="247">
        <f>ROUND(E271*H271,2)</f>
        <v>0</v>
      </c>
      <c r="J271" s="246"/>
      <c r="K271" s="247">
        <f>ROUND(E271*J271,2)</f>
        <v>0</v>
      </c>
      <c r="L271" s="247">
        <v>21</v>
      </c>
      <c r="M271" s="247">
        <f>G271*(1+L271/100)</f>
        <v>0</v>
      </c>
      <c r="N271" s="245">
        <v>0</v>
      </c>
      <c r="O271" s="245">
        <f>ROUND(E271*N271,2)</f>
        <v>0</v>
      </c>
      <c r="P271" s="245">
        <v>0</v>
      </c>
      <c r="Q271" s="245">
        <f>ROUND(E271*P271,2)</f>
        <v>0</v>
      </c>
      <c r="R271" s="247"/>
      <c r="S271" s="247" t="s">
        <v>131</v>
      </c>
      <c r="T271" s="248" t="s">
        <v>131</v>
      </c>
      <c r="U271" s="230">
        <v>0.9</v>
      </c>
      <c r="V271" s="230">
        <f>ROUND(E271*U271,2)</f>
        <v>17.100000000000001</v>
      </c>
      <c r="W271" s="230"/>
      <c r="X271" s="230" t="s">
        <v>173</v>
      </c>
      <c r="Y271" s="230" t="s">
        <v>134</v>
      </c>
      <c r="Z271" s="210"/>
      <c r="AA271" s="210"/>
      <c r="AB271" s="210"/>
      <c r="AC271" s="210"/>
      <c r="AD271" s="210"/>
      <c r="AE271" s="210"/>
      <c r="AF271" s="210"/>
      <c r="AG271" s="210" t="s">
        <v>174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76" t="s">
        <v>1003</v>
      </c>
      <c r="D272" s="272"/>
      <c r="E272" s="273">
        <v>19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176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2">
        <v>44</v>
      </c>
      <c r="B273" s="243" t="s">
        <v>1004</v>
      </c>
      <c r="C273" s="260" t="s">
        <v>1005</v>
      </c>
      <c r="D273" s="244" t="s">
        <v>190</v>
      </c>
      <c r="E273" s="245">
        <v>60.082000000000001</v>
      </c>
      <c r="F273" s="246"/>
      <c r="G273" s="247">
        <f>ROUND(E273*F273,2)</f>
        <v>0</v>
      </c>
      <c r="H273" s="246"/>
      <c r="I273" s="247">
        <f>ROUND(E273*H273,2)</f>
        <v>0</v>
      </c>
      <c r="J273" s="246"/>
      <c r="K273" s="247">
        <f>ROUND(E273*J273,2)</f>
        <v>0</v>
      </c>
      <c r="L273" s="247">
        <v>21</v>
      </c>
      <c r="M273" s="247">
        <f>G273*(1+L273/100)</f>
        <v>0</v>
      </c>
      <c r="N273" s="245">
        <v>0</v>
      </c>
      <c r="O273" s="245">
        <f>ROUND(E273*N273,2)</f>
        <v>0</v>
      </c>
      <c r="P273" s="245">
        <v>0</v>
      </c>
      <c r="Q273" s="245">
        <f>ROUND(E273*P273,2)</f>
        <v>0</v>
      </c>
      <c r="R273" s="247"/>
      <c r="S273" s="247" t="s">
        <v>131</v>
      </c>
      <c r="T273" s="248" t="s">
        <v>131</v>
      </c>
      <c r="U273" s="230">
        <v>0.06</v>
      </c>
      <c r="V273" s="230">
        <f>ROUND(E273*U273,2)</f>
        <v>3.6</v>
      </c>
      <c r="W273" s="230"/>
      <c r="X273" s="230" t="s">
        <v>173</v>
      </c>
      <c r="Y273" s="230" t="s">
        <v>134</v>
      </c>
      <c r="Z273" s="210"/>
      <c r="AA273" s="210"/>
      <c r="AB273" s="210"/>
      <c r="AC273" s="210"/>
      <c r="AD273" s="210"/>
      <c r="AE273" s="210"/>
      <c r="AF273" s="210"/>
      <c r="AG273" s="210" t="s">
        <v>174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5">
      <c r="A274" s="227"/>
      <c r="B274" s="228"/>
      <c r="C274" s="276" t="s">
        <v>967</v>
      </c>
      <c r="D274" s="272"/>
      <c r="E274" s="273">
        <v>44.951999999999998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176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76" t="s">
        <v>968</v>
      </c>
      <c r="D275" s="272"/>
      <c r="E275" s="273">
        <v>15.13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176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77" t="s">
        <v>226</v>
      </c>
      <c r="D276" s="274"/>
      <c r="E276" s="275">
        <v>60.082000000000001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176</v>
      </c>
      <c r="AH276" s="210">
        <v>1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42">
        <v>45</v>
      </c>
      <c r="B277" s="243" t="s">
        <v>1006</v>
      </c>
      <c r="C277" s="260" t="s">
        <v>1007</v>
      </c>
      <c r="D277" s="244" t="s">
        <v>190</v>
      </c>
      <c r="E277" s="245">
        <v>369.536</v>
      </c>
      <c r="F277" s="246"/>
      <c r="G277" s="247">
        <f>ROUND(E277*F277,2)</f>
        <v>0</v>
      </c>
      <c r="H277" s="246"/>
      <c r="I277" s="247">
        <f>ROUND(E277*H277,2)</f>
        <v>0</v>
      </c>
      <c r="J277" s="246"/>
      <c r="K277" s="247">
        <f>ROUND(E277*J277,2)</f>
        <v>0</v>
      </c>
      <c r="L277" s="247">
        <v>21</v>
      </c>
      <c r="M277" s="247">
        <f>G277*(1+L277/100)</f>
        <v>0</v>
      </c>
      <c r="N277" s="245">
        <v>0</v>
      </c>
      <c r="O277" s="245">
        <f>ROUND(E277*N277,2)</f>
        <v>0</v>
      </c>
      <c r="P277" s="245">
        <v>0</v>
      </c>
      <c r="Q277" s="245">
        <f>ROUND(E277*P277,2)</f>
        <v>0</v>
      </c>
      <c r="R277" s="247"/>
      <c r="S277" s="247" t="s">
        <v>131</v>
      </c>
      <c r="T277" s="248" t="s">
        <v>131</v>
      </c>
      <c r="U277" s="230">
        <v>3.9E-2</v>
      </c>
      <c r="V277" s="230">
        <f>ROUND(E277*U277,2)</f>
        <v>14.41</v>
      </c>
      <c r="W277" s="230"/>
      <c r="X277" s="230" t="s">
        <v>173</v>
      </c>
      <c r="Y277" s="230" t="s">
        <v>134</v>
      </c>
      <c r="Z277" s="210"/>
      <c r="AA277" s="210"/>
      <c r="AB277" s="210"/>
      <c r="AC277" s="210"/>
      <c r="AD277" s="210"/>
      <c r="AE277" s="210"/>
      <c r="AF277" s="210"/>
      <c r="AG277" s="210" t="s">
        <v>174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5">
      <c r="A278" s="227"/>
      <c r="B278" s="228"/>
      <c r="C278" s="276" t="s">
        <v>966</v>
      </c>
      <c r="D278" s="272"/>
      <c r="E278" s="273">
        <v>369.536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176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42">
        <v>46</v>
      </c>
      <c r="B279" s="243" t="s">
        <v>1008</v>
      </c>
      <c r="C279" s="260" t="s">
        <v>1009</v>
      </c>
      <c r="D279" s="244" t="s">
        <v>328</v>
      </c>
      <c r="E279" s="245">
        <v>45</v>
      </c>
      <c r="F279" s="246"/>
      <c r="G279" s="247">
        <f>ROUND(E279*F279,2)</f>
        <v>0</v>
      </c>
      <c r="H279" s="246"/>
      <c r="I279" s="247">
        <f>ROUND(E279*H279,2)</f>
        <v>0</v>
      </c>
      <c r="J279" s="246"/>
      <c r="K279" s="247">
        <f>ROUND(E279*J279,2)</f>
        <v>0</v>
      </c>
      <c r="L279" s="247">
        <v>21</v>
      </c>
      <c r="M279" s="247">
        <f>G279*(1+L279/100)</f>
        <v>0</v>
      </c>
      <c r="N279" s="245">
        <v>0</v>
      </c>
      <c r="O279" s="245">
        <f>ROUND(E279*N279,2)</f>
        <v>0</v>
      </c>
      <c r="P279" s="245">
        <v>0</v>
      </c>
      <c r="Q279" s="245">
        <f>ROUND(E279*P279,2)</f>
        <v>0</v>
      </c>
      <c r="R279" s="247"/>
      <c r="S279" s="247" t="s">
        <v>131</v>
      </c>
      <c r="T279" s="248" t="s">
        <v>131</v>
      </c>
      <c r="U279" s="230">
        <v>0.79</v>
      </c>
      <c r="V279" s="230">
        <f>ROUND(E279*U279,2)</f>
        <v>35.549999999999997</v>
      </c>
      <c r="W279" s="230"/>
      <c r="X279" s="230" t="s">
        <v>173</v>
      </c>
      <c r="Y279" s="230" t="s">
        <v>134</v>
      </c>
      <c r="Z279" s="210"/>
      <c r="AA279" s="210"/>
      <c r="AB279" s="210"/>
      <c r="AC279" s="210"/>
      <c r="AD279" s="210"/>
      <c r="AE279" s="210"/>
      <c r="AF279" s="210"/>
      <c r="AG279" s="210" t="s">
        <v>174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76" t="s">
        <v>1010</v>
      </c>
      <c r="D280" s="272"/>
      <c r="E280" s="273">
        <v>31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176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77" t="s">
        <v>226</v>
      </c>
      <c r="D281" s="274"/>
      <c r="E281" s="275">
        <v>31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176</v>
      </c>
      <c r="AH281" s="210">
        <v>1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76" t="s">
        <v>1011</v>
      </c>
      <c r="D282" s="272"/>
      <c r="E282" s="273">
        <v>14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176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77" t="s">
        <v>226</v>
      </c>
      <c r="D283" s="274"/>
      <c r="E283" s="275">
        <v>14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176</v>
      </c>
      <c r="AH283" s="210">
        <v>1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0.399999999999999" outlineLevel="1" x14ac:dyDescent="0.25">
      <c r="A284" s="242">
        <v>47</v>
      </c>
      <c r="B284" s="243" t="s">
        <v>1012</v>
      </c>
      <c r="C284" s="260" t="s">
        <v>1013</v>
      </c>
      <c r="D284" s="244" t="s">
        <v>328</v>
      </c>
      <c r="E284" s="245">
        <v>13</v>
      </c>
      <c r="F284" s="246"/>
      <c r="G284" s="247">
        <f>ROUND(E284*F284,2)</f>
        <v>0</v>
      </c>
      <c r="H284" s="246"/>
      <c r="I284" s="247">
        <f>ROUND(E284*H284,2)</f>
        <v>0</v>
      </c>
      <c r="J284" s="246"/>
      <c r="K284" s="247">
        <f>ROUND(E284*J284,2)</f>
        <v>0</v>
      </c>
      <c r="L284" s="247">
        <v>21</v>
      </c>
      <c r="M284" s="247">
        <f>G284*(1+L284/100)</f>
        <v>0</v>
      </c>
      <c r="N284" s="245">
        <v>0</v>
      </c>
      <c r="O284" s="245">
        <f>ROUND(E284*N284,2)</f>
        <v>0</v>
      </c>
      <c r="P284" s="245">
        <v>0</v>
      </c>
      <c r="Q284" s="245">
        <f>ROUND(E284*P284,2)</f>
        <v>0</v>
      </c>
      <c r="R284" s="247"/>
      <c r="S284" s="247" t="s">
        <v>131</v>
      </c>
      <c r="T284" s="248" t="s">
        <v>131</v>
      </c>
      <c r="U284" s="230">
        <v>0.94599999999999995</v>
      </c>
      <c r="V284" s="230">
        <f>ROUND(E284*U284,2)</f>
        <v>12.3</v>
      </c>
      <c r="W284" s="230"/>
      <c r="X284" s="230" t="s">
        <v>173</v>
      </c>
      <c r="Y284" s="230" t="s">
        <v>134</v>
      </c>
      <c r="Z284" s="210"/>
      <c r="AA284" s="210"/>
      <c r="AB284" s="210"/>
      <c r="AC284" s="210"/>
      <c r="AD284" s="210"/>
      <c r="AE284" s="210"/>
      <c r="AF284" s="210"/>
      <c r="AG284" s="210" t="s">
        <v>174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27"/>
      <c r="B285" s="228"/>
      <c r="C285" s="276" t="s">
        <v>1014</v>
      </c>
      <c r="D285" s="272"/>
      <c r="E285" s="273">
        <v>13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176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42">
        <v>48</v>
      </c>
      <c r="B286" s="243" t="s">
        <v>1015</v>
      </c>
      <c r="C286" s="260" t="s">
        <v>1016</v>
      </c>
      <c r="D286" s="244" t="s">
        <v>328</v>
      </c>
      <c r="E286" s="245">
        <v>18</v>
      </c>
      <c r="F286" s="246"/>
      <c r="G286" s="247">
        <f>ROUND(E286*F286,2)</f>
        <v>0</v>
      </c>
      <c r="H286" s="246"/>
      <c r="I286" s="247">
        <f>ROUND(E286*H286,2)</f>
        <v>0</v>
      </c>
      <c r="J286" s="246"/>
      <c r="K286" s="247">
        <f>ROUND(E286*J286,2)</f>
        <v>0</v>
      </c>
      <c r="L286" s="247">
        <v>21</v>
      </c>
      <c r="M286" s="247">
        <f>G286*(1+L286/100)</f>
        <v>0</v>
      </c>
      <c r="N286" s="245">
        <v>0</v>
      </c>
      <c r="O286" s="245">
        <f>ROUND(E286*N286,2)</f>
        <v>0</v>
      </c>
      <c r="P286" s="245">
        <v>0</v>
      </c>
      <c r="Q286" s="245">
        <f>ROUND(E286*P286,2)</f>
        <v>0</v>
      </c>
      <c r="R286" s="247"/>
      <c r="S286" s="247" t="s">
        <v>131</v>
      </c>
      <c r="T286" s="248" t="s">
        <v>131</v>
      </c>
      <c r="U286" s="230">
        <v>0.9</v>
      </c>
      <c r="V286" s="230">
        <f>ROUND(E286*U286,2)</f>
        <v>16.2</v>
      </c>
      <c r="W286" s="230"/>
      <c r="X286" s="230" t="s">
        <v>173</v>
      </c>
      <c r="Y286" s="230" t="s">
        <v>134</v>
      </c>
      <c r="Z286" s="210"/>
      <c r="AA286" s="210"/>
      <c r="AB286" s="210"/>
      <c r="AC286" s="210"/>
      <c r="AD286" s="210"/>
      <c r="AE286" s="210"/>
      <c r="AF286" s="210"/>
      <c r="AG286" s="210" t="s">
        <v>174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27"/>
      <c r="B287" s="228"/>
      <c r="C287" s="276" t="s">
        <v>1017</v>
      </c>
      <c r="D287" s="272"/>
      <c r="E287" s="273">
        <v>18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176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.399999999999999" outlineLevel="1" x14ac:dyDescent="0.25">
      <c r="A288" s="252">
        <v>49</v>
      </c>
      <c r="B288" s="253" t="s">
        <v>1018</v>
      </c>
      <c r="C288" s="263" t="s">
        <v>1019</v>
      </c>
      <c r="D288" s="254" t="s">
        <v>328</v>
      </c>
      <c r="E288" s="255">
        <v>18</v>
      </c>
      <c r="F288" s="256"/>
      <c r="G288" s="257">
        <f>ROUND(E288*F288,2)</f>
        <v>0</v>
      </c>
      <c r="H288" s="256"/>
      <c r="I288" s="257">
        <f>ROUND(E288*H288,2)</f>
        <v>0</v>
      </c>
      <c r="J288" s="256"/>
      <c r="K288" s="257">
        <f>ROUND(E288*J288,2)</f>
        <v>0</v>
      </c>
      <c r="L288" s="257">
        <v>21</v>
      </c>
      <c r="M288" s="257">
        <f>G288*(1+L288/100)</f>
        <v>0</v>
      </c>
      <c r="N288" s="255">
        <v>0</v>
      </c>
      <c r="O288" s="255">
        <f>ROUND(E288*N288,2)</f>
        <v>0</v>
      </c>
      <c r="P288" s="255">
        <v>0</v>
      </c>
      <c r="Q288" s="255">
        <f>ROUND(E288*P288,2)</f>
        <v>0</v>
      </c>
      <c r="R288" s="257"/>
      <c r="S288" s="257" t="s">
        <v>131</v>
      </c>
      <c r="T288" s="258" t="s">
        <v>131</v>
      </c>
      <c r="U288" s="230">
        <v>2.2519999999999998</v>
      </c>
      <c r="V288" s="230">
        <f>ROUND(E288*U288,2)</f>
        <v>40.54</v>
      </c>
      <c r="W288" s="230"/>
      <c r="X288" s="230" t="s">
        <v>173</v>
      </c>
      <c r="Y288" s="230" t="s">
        <v>134</v>
      </c>
      <c r="Z288" s="210"/>
      <c r="AA288" s="210"/>
      <c r="AB288" s="210"/>
      <c r="AC288" s="210"/>
      <c r="AD288" s="210"/>
      <c r="AE288" s="210"/>
      <c r="AF288" s="210"/>
      <c r="AG288" s="210" t="s">
        <v>174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2">
        <v>50</v>
      </c>
      <c r="B289" s="243" t="s">
        <v>1020</v>
      </c>
      <c r="C289" s="260" t="s">
        <v>1021</v>
      </c>
      <c r="D289" s="244" t="s">
        <v>328</v>
      </c>
      <c r="E289" s="245">
        <v>16</v>
      </c>
      <c r="F289" s="246"/>
      <c r="G289" s="247">
        <f>ROUND(E289*F289,2)</f>
        <v>0</v>
      </c>
      <c r="H289" s="246"/>
      <c r="I289" s="247">
        <f>ROUND(E289*H289,2)</f>
        <v>0</v>
      </c>
      <c r="J289" s="246"/>
      <c r="K289" s="247">
        <f>ROUND(E289*J289,2)</f>
        <v>0</v>
      </c>
      <c r="L289" s="247">
        <v>21</v>
      </c>
      <c r="M289" s="247">
        <f>G289*(1+L289/100)</f>
        <v>0</v>
      </c>
      <c r="N289" s="245">
        <v>0</v>
      </c>
      <c r="O289" s="245">
        <f>ROUND(E289*N289,2)</f>
        <v>0</v>
      </c>
      <c r="P289" s="245">
        <v>0</v>
      </c>
      <c r="Q289" s="245">
        <f>ROUND(E289*P289,2)</f>
        <v>0</v>
      </c>
      <c r="R289" s="247"/>
      <c r="S289" s="247" t="s">
        <v>131</v>
      </c>
      <c r="T289" s="248" t="s">
        <v>131</v>
      </c>
      <c r="U289" s="230">
        <v>1.3</v>
      </c>
      <c r="V289" s="230">
        <f>ROUND(E289*U289,2)</f>
        <v>20.8</v>
      </c>
      <c r="W289" s="230"/>
      <c r="X289" s="230" t="s">
        <v>173</v>
      </c>
      <c r="Y289" s="230" t="s">
        <v>134</v>
      </c>
      <c r="Z289" s="210"/>
      <c r="AA289" s="210"/>
      <c r="AB289" s="210"/>
      <c r="AC289" s="210"/>
      <c r="AD289" s="210"/>
      <c r="AE289" s="210"/>
      <c r="AF289" s="210"/>
      <c r="AG289" s="210" t="s">
        <v>174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27"/>
      <c r="B290" s="228"/>
      <c r="C290" s="276" t="s">
        <v>634</v>
      </c>
      <c r="D290" s="272"/>
      <c r="E290" s="273">
        <v>16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176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2">
        <v>51</v>
      </c>
      <c r="B291" s="243" t="s">
        <v>1022</v>
      </c>
      <c r="C291" s="260" t="s">
        <v>1023</v>
      </c>
      <c r="D291" s="244" t="s">
        <v>328</v>
      </c>
      <c r="E291" s="245">
        <v>18</v>
      </c>
      <c r="F291" s="246"/>
      <c r="G291" s="247">
        <f>ROUND(E291*F291,2)</f>
        <v>0</v>
      </c>
      <c r="H291" s="246"/>
      <c r="I291" s="247">
        <f>ROUND(E291*H291,2)</f>
        <v>0</v>
      </c>
      <c r="J291" s="246"/>
      <c r="K291" s="247">
        <f>ROUND(E291*J291,2)</f>
        <v>0</v>
      </c>
      <c r="L291" s="247">
        <v>21</v>
      </c>
      <c r="M291" s="247">
        <f>G291*(1+L291/100)</f>
        <v>0</v>
      </c>
      <c r="N291" s="245">
        <v>7.0200000000000002E-3</v>
      </c>
      <c r="O291" s="245">
        <f>ROUND(E291*N291,2)</f>
        <v>0.13</v>
      </c>
      <c r="P291" s="245">
        <v>0</v>
      </c>
      <c r="Q291" s="245">
        <f>ROUND(E291*P291,2)</f>
        <v>0</v>
      </c>
      <c r="R291" s="247"/>
      <c r="S291" s="247" t="s">
        <v>131</v>
      </c>
      <c r="T291" s="248" t="s">
        <v>131</v>
      </c>
      <c r="U291" s="230">
        <v>1.0940000000000001</v>
      </c>
      <c r="V291" s="230">
        <f>ROUND(E291*U291,2)</f>
        <v>19.690000000000001</v>
      </c>
      <c r="W291" s="230"/>
      <c r="X291" s="230" t="s">
        <v>173</v>
      </c>
      <c r="Y291" s="230" t="s">
        <v>134</v>
      </c>
      <c r="Z291" s="210"/>
      <c r="AA291" s="210"/>
      <c r="AB291" s="210"/>
      <c r="AC291" s="210"/>
      <c r="AD291" s="210"/>
      <c r="AE291" s="210"/>
      <c r="AF291" s="210"/>
      <c r="AG291" s="210" t="s">
        <v>174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76" t="s">
        <v>1024</v>
      </c>
      <c r="D292" s="272"/>
      <c r="E292" s="273">
        <v>18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176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42">
        <v>52</v>
      </c>
      <c r="B293" s="243" t="s">
        <v>644</v>
      </c>
      <c r="C293" s="260" t="s">
        <v>645</v>
      </c>
      <c r="D293" s="244" t="s">
        <v>190</v>
      </c>
      <c r="E293" s="245">
        <v>554.56799999999998</v>
      </c>
      <c r="F293" s="246"/>
      <c r="G293" s="247">
        <f>ROUND(E293*F293,2)</f>
        <v>0</v>
      </c>
      <c r="H293" s="246"/>
      <c r="I293" s="247">
        <f>ROUND(E293*H293,2)</f>
        <v>0</v>
      </c>
      <c r="J293" s="246"/>
      <c r="K293" s="247">
        <f>ROUND(E293*J293,2)</f>
        <v>0</v>
      </c>
      <c r="L293" s="247">
        <v>21</v>
      </c>
      <c r="M293" s="247">
        <f>G293*(1+L293/100)</f>
        <v>0</v>
      </c>
      <c r="N293" s="245">
        <v>0</v>
      </c>
      <c r="O293" s="245">
        <f>ROUND(E293*N293,2)</f>
        <v>0</v>
      </c>
      <c r="P293" s="245">
        <v>0</v>
      </c>
      <c r="Q293" s="245">
        <f>ROUND(E293*P293,2)</f>
        <v>0</v>
      </c>
      <c r="R293" s="247"/>
      <c r="S293" s="247" t="s">
        <v>131</v>
      </c>
      <c r="T293" s="248" t="s">
        <v>131</v>
      </c>
      <c r="U293" s="230">
        <v>2.5999999999999999E-2</v>
      </c>
      <c r="V293" s="230">
        <f>ROUND(E293*U293,2)</f>
        <v>14.42</v>
      </c>
      <c r="W293" s="230"/>
      <c r="X293" s="230" t="s">
        <v>173</v>
      </c>
      <c r="Y293" s="230" t="s">
        <v>134</v>
      </c>
      <c r="Z293" s="210"/>
      <c r="AA293" s="210"/>
      <c r="AB293" s="210"/>
      <c r="AC293" s="210"/>
      <c r="AD293" s="210"/>
      <c r="AE293" s="210"/>
      <c r="AF293" s="210"/>
      <c r="AG293" s="210" t="s">
        <v>174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27"/>
      <c r="B294" s="228"/>
      <c r="C294" s="276" t="s">
        <v>966</v>
      </c>
      <c r="D294" s="272"/>
      <c r="E294" s="273">
        <v>369.536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176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76" t="s">
        <v>967</v>
      </c>
      <c r="D295" s="272"/>
      <c r="E295" s="273">
        <v>44.951999999999998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176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76" t="s">
        <v>968</v>
      </c>
      <c r="D296" s="272"/>
      <c r="E296" s="273">
        <v>15.13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176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76" t="s">
        <v>981</v>
      </c>
      <c r="D297" s="272"/>
      <c r="E297" s="273">
        <v>124.95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176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2">
        <v>53</v>
      </c>
      <c r="B298" s="243" t="s">
        <v>652</v>
      </c>
      <c r="C298" s="260" t="s">
        <v>1025</v>
      </c>
      <c r="D298" s="244" t="s">
        <v>254</v>
      </c>
      <c r="E298" s="245">
        <v>3</v>
      </c>
      <c r="F298" s="246"/>
      <c r="G298" s="247">
        <f>ROUND(E298*F298,2)</f>
        <v>0</v>
      </c>
      <c r="H298" s="246"/>
      <c r="I298" s="247">
        <f>ROUND(E298*H298,2)</f>
        <v>0</v>
      </c>
      <c r="J298" s="246"/>
      <c r="K298" s="247">
        <f>ROUND(E298*J298,2)</f>
        <v>0</v>
      </c>
      <c r="L298" s="247">
        <v>21</v>
      </c>
      <c r="M298" s="247">
        <f>G298*(1+L298/100)</f>
        <v>0</v>
      </c>
      <c r="N298" s="245">
        <v>0</v>
      </c>
      <c r="O298" s="245">
        <f>ROUND(E298*N298,2)</f>
        <v>0</v>
      </c>
      <c r="P298" s="245">
        <v>0</v>
      </c>
      <c r="Q298" s="245">
        <f>ROUND(E298*P298,2)</f>
        <v>0</v>
      </c>
      <c r="R298" s="247"/>
      <c r="S298" s="247" t="s">
        <v>142</v>
      </c>
      <c r="T298" s="248" t="s">
        <v>132</v>
      </c>
      <c r="U298" s="230">
        <v>0</v>
      </c>
      <c r="V298" s="230">
        <f>ROUND(E298*U298,2)</f>
        <v>0</v>
      </c>
      <c r="W298" s="230"/>
      <c r="X298" s="230" t="s">
        <v>173</v>
      </c>
      <c r="Y298" s="230" t="s">
        <v>134</v>
      </c>
      <c r="Z298" s="210"/>
      <c r="AA298" s="210"/>
      <c r="AB298" s="210"/>
      <c r="AC298" s="210"/>
      <c r="AD298" s="210"/>
      <c r="AE298" s="210"/>
      <c r="AF298" s="210"/>
      <c r="AG298" s="210" t="s">
        <v>174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27"/>
      <c r="B299" s="228"/>
      <c r="C299" s="276" t="s">
        <v>1026</v>
      </c>
      <c r="D299" s="272"/>
      <c r="E299" s="273">
        <v>3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176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42">
        <v>54</v>
      </c>
      <c r="B300" s="243" t="s">
        <v>1027</v>
      </c>
      <c r="C300" s="260" t="s">
        <v>1028</v>
      </c>
      <c r="D300" s="244" t="s">
        <v>328</v>
      </c>
      <c r="E300" s="245">
        <v>132</v>
      </c>
      <c r="F300" s="246"/>
      <c r="G300" s="247">
        <f>ROUND(E300*F300,2)</f>
        <v>0</v>
      </c>
      <c r="H300" s="246"/>
      <c r="I300" s="247">
        <f>ROUND(E300*H300,2)</f>
        <v>0</v>
      </c>
      <c r="J300" s="246"/>
      <c r="K300" s="247">
        <f>ROUND(E300*J300,2)</f>
        <v>0</v>
      </c>
      <c r="L300" s="247">
        <v>21</v>
      </c>
      <c r="M300" s="247">
        <f>G300*(1+L300/100)</f>
        <v>0</v>
      </c>
      <c r="N300" s="245">
        <v>3.5500000000000002E-3</v>
      </c>
      <c r="O300" s="245">
        <f>ROUND(E300*N300,2)</f>
        <v>0.47</v>
      </c>
      <c r="P300" s="245">
        <v>0</v>
      </c>
      <c r="Q300" s="245">
        <f>ROUND(E300*P300,2)</f>
        <v>0</v>
      </c>
      <c r="R300" s="247" t="s">
        <v>282</v>
      </c>
      <c r="S300" s="247" t="s">
        <v>131</v>
      </c>
      <c r="T300" s="248" t="s">
        <v>131</v>
      </c>
      <c r="U300" s="230">
        <v>0</v>
      </c>
      <c r="V300" s="230">
        <f>ROUND(E300*U300,2)</f>
        <v>0</v>
      </c>
      <c r="W300" s="230"/>
      <c r="X300" s="230" t="s">
        <v>283</v>
      </c>
      <c r="Y300" s="230" t="s">
        <v>134</v>
      </c>
      <c r="Z300" s="210"/>
      <c r="AA300" s="210"/>
      <c r="AB300" s="210"/>
      <c r="AC300" s="210"/>
      <c r="AD300" s="210"/>
      <c r="AE300" s="210"/>
      <c r="AF300" s="210"/>
      <c r="AG300" s="210" t="s">
        <v>284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27"/>
      <c r="B301" s="228"/>
      <c r="C301" s="261" t="s">
        <v>1029</v>
      </c>
      <c r="D301" s="249"/>
      <c r="E301" s="249"/>
      <c r="F301" s="249"/>
      <c r="G301" s="249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137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1" outlineLevel="3" x14ac:dyDescent="0.25">
      <c r="A302" s="227"/>
      <c r="B302" s="228"/>
      <c r="C302" s="262" t="s">
        <v>1030</v>
      </c>
      <c r="D302" s="250"/>
      <c r="E302" s="250"/>
      <c r="F302" s="250"/>
      <c r="G302" s="25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137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51" t="str">
        <f>C302</f>
        <v>Kanalizační trubky a tvarovky z polypropylenu, se schopností odolávat vařící vodě a účinkům světla, vyráběné v souladu s DIN EN 14758. Svými vlastnostmi odpovídá požadavkům normy ČSN EN 1852.</v>
      </c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4" t="s">
        <v>149</v>
      </c>
      <c r="D303" s="231"/>
      <c r="E303" s="232"/>
      <c r="F303" s="233"/>
      <c r="G303" s="233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137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31.2" outlineLevel="3" x14ac:dyDescent="0.25">
      <c r="A304" s="227"/>
      <c r="B304" s="228"/>
      <c r="C304" s="262" t="s">
        <v>1104</v>
      </c>
      <c r="D304" s="250"/>
      <c r="E304" s="250"/>
      <c r="F304" s="250"/>
      <c r="G304" s="25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137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51" t="str">
        <f>C304</f>
        <v>Vyznačují se hladkou homogennní stěnou s vysokou kruhovou tuhostí, čímž jsou předurčeny pro uložení v zemi v místech s vyššími vrcholovými tlaky - dálniční vozovky, extrémní hloubky uložení, oblasti s vysokou hladinou podzemní vody atd.</v>
      </c>
      <c r="BB304" s="210"/>
      <c r="BC304" s="210"/>
      <c r="BD304" s="210"/>
      <c r="BE304" s="210"/>
      <c r="BF304" s="210"/>
      <c r="BG304" s="210"/>
      <c r="BH304" s="210"/>
    </row>
    <row r="305" spans="1:60" ht="41.4" outlineLevel="3" x14ac:dyDescent="0.25">
      <c r="A305" s="227"/>
      <c r="B305" s="228"/>
      <c r="C305" s="262" t="s">
        <v>1105</v>
      </c>
      <c r="D305" s="250"/>
      <c r="E305" s="250"/>
      <c r="F305" s="250"/>
      <c r="G305" s="25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137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51" t="str">
        <f>C305</f>
        <v>Těsnost spojů systému při přetlaku i podtlaku zajišťuje vícebřitý těsnicí element, který je opatřen napínacím břitem - zabraňuje vniknutí nečistot mezi těsnění a stěnu trubky, vymezovacím břitem - fixuje pozici zasunuté trubky, stíracím břitem - odstraňuje zbytky nečistot ze zasouvaného konce trubky, hlavním břitem - zajišťuje dlouhodobé utěsnění spoje.</v>
      </c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4" t="s">
        <v>149</v>
      </c>
      <c r="D306" s="231"/>
      <c r="E306" s="232"/>
      <c r="F306" s="233"/>
      <c r="G306" s="233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137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2" t="s">
        <v>1031</v>
      </c>
      <c r="D307" s="250"/>
      <c r="E307" s="250"/>
      <c r="F307" s="250"/>
      <c r="G307" s="25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137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2" t="s">
        <v>1032</v>
      </c>
      <c r="D308" s="250"/>
      <c r="E308" s="250"/>
      <c r="F308" s="250"/>
      <c r="G308" s="25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137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2" t="s">
        <v>1033</v>
      </c>
      <c r="D309" s="250"/>
      <c r="E309" s="250"/>
      <c r="F309" s="250"/>
      <c r="G309" s="25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137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76" t="s">
        <v>1034</v>
      </c>
      <c r="D310" s="272"/>
      <c r="E310" s="273">
        <v>131.19749999999999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176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76" t="s">
        <v>1035</v>
      </c>
      <c r="D311" s="272"/>
      <c r="E311" s="273">
        <v>0.80249999999999999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176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52">
        <v>55</v>
      </c>
      <c r="B312" s="253" t="s">
        <v>1036</v>
      </c>
      <c r="C312" s="263" t="s">
        <v>1037</v>
      </c>
      <c r="D312" s="254" t="s">
        <v>328</v>
      </c>
      <c r="E312" s="255">
        <v>16</v>
      </c>
      <c r="F312" s="256"/>
      <c r="G312" s="257">
        <f>ROUND(E312*F312,2)</f>
        <v>0</v>
      </c>
      <c r="H312" s="256"/>
      <c r="I312" s="257">
        <f>ROUND(E312*H312,2)</f>
        <v>0</v>
      </c>
      <c r="J312" s="256"/>
      <c r="K312" s="257">
        <f>ROUND(E312*J312,2)</f>
        <v>0</v>
      </c>
      <c r="L312" s="257">
        <v>21</v>
      </c>
      <c r="M312" s="257">
        <f>G312*(1+L312/100)</f>
        <v>0</v>
      </c>
      <c r="N312" s="255">
        <v>2.5000000000000001E-4</v>
      </c>
      <c r="O312" s="255">
        <f>ROUND(E312*N312,2)</f>
        <v>0</v>
      </c>
      <c r="P312" s="255">
        <v>0</v>
      </c>
      <c r="Q312" s="255">
        <f>ROUND(E312*P312,2)</f>
        <v>0</v>
      </c>
      <c r="R312" s="257" t="s">
        <v>282</v>
      </c>
      <c r="S312" s="257" t="s">
        <v>131</v>
      </c>
      <c r="T312" s="258" t="s">
        <v>131</v>
      </c>
      <c r="U312" s="230">
        <v>0</v>
      </c>
      <c r="V312" s="230">
        <f>ROUND(E312*U312,2)</f>
        <v>0</v>
      </c>
      <c r="W312" s="230"/>
      <c r="X312" s="230" t="s">
        <v>283</v>
      </c>
      <c r="Y312" s="230" t="s">
        <v>134</v>
      </c>
      <c r="Z312" s="210"/>
      <c r="AA312" s="210"/>
      <c r="AB312" s="210"/>
      <c r="AC312" s="210"/>
      <c r="AD312" s="210"/>
      <c r="AE312" s="210"/>
      <c r="AF312" s="210"/>
      <c r="AG312" s="210" t="s">
        <v>284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52">
        <v>56</v>
      </c>
      <c r="B313" s="253" t="s">
        <v>1038</v>
      </c>
      <c r="C313" s="263" t="s">
        <v>1039</v>
      </c>
      <c r="D313" s="254" t="s">
        <v>328</v>
      </c>
      <c r="E313" s="255">
        <v>7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21</v>
      </c>
      <c r="M313" s="257">
        <f>G313*(1+L313/100)</f>
        <v>0</v>
      </c>
      <c r="N313" s="255">
        <v>8.8999999999999995E-4</v>
      </c>
      <c r="O313" s="255">
        <f>ROUND(E313*N313,2)</f>
        <v>0.01</v>
      </c>
      <c r="P313" s="255">
        <v>0</v>
      </c>
      <c r="Q313" s="255">
        <f>ROUND(E313*P313,2)</f>
        <v>0</v>
      </c>
      <c r="R313" s="257" t="s">
        <v>282</v>
      </c>
      <c r="S313" s="257" t="s">
        <v>131</v>
      </c>
      <c r="T313" s="258" t="s">
        <v>131</v>
      </c>
      <c r="U313" s="230">
        <v>0</v>
      </c>
      <c r="V313" s="230">
        <f>ROUND(E313*U313,2)</f>
        <v>0</v>
      </c>
      <c r="W313" s="230"/>
      <c r="X313" s="230" t="s">
        <v>283</v>
      </c>
      <c r="Y313" s="230" t="s">
        <v>134</v>
      </c>
      <c r="Z313" s="210"/>
      <c r="AA313" s="210"/>
      <c r="AB313" s="210"/>
      <c r="AC313" s="210"/>
      <c r="AD313" s="210"/>
      <c r="AE313" s="210"/>
      <c r="AF313" s="210"/>
      <c r="AG313" s="210" t="s">
        <v>284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52">
        <v>57</v>
      </c>
      <c r="B314" s="253" t="s">
        <v>1040</v>
      </c>
      <c r="C314" s="263" t="s">
        <v>1041</v>
      </c>
      <c r="D314" s="254" t="s">
        <v>328</v>
      </c>
      <c r="E314" s="255">
        <v>16</v>
      </c>
      <c r="F314" s="256"/>
      <c r="G314" s="257">
        <f>ROUND(E314*F314,2)</f>
        <v>0</v>
      </c>
      <c r="H314" s="256"/>
      <c r="I314" s="257">
        <f>ROUND(E314*H314,2)</f>
        <v>0</v>
      </c>
      <c r="J314" s="256"/>
      <c r="K314" s="257">
        <f>ROUND(E314*J314,2)</f>
        <v>0</v>
      </c>
      <c r="L314" s="257">
        <v>21</v>
      </c>
      <c r="M314" s="257">
        <f>G314*(1+L314/100)</f>
        <v>0</v>
      </c>
      <c r="N314" s="255">
        <v>1.779E-2</v>
      </c>
      <c r="O314" s="255">
        <f>ROUND(E314*N314,2)</f>
        <v>0.28000000000000003</v>
      </c>
      <c r="P314" s="255">
        <v>0</v>
      </c>
      <c r="Q314" s="255">
        <f>ROUND(E314*P314,2)</f>
        <v>0</v>
      </c>
      <c r="R314" s="257" t="s">
        <v>282</v>
      </c>
      <c r="S314" s="257" t="s">
        <v>131</v>
      </c>
      <c r="T314" s="258" t="s">
        <v>131</v>
      </c>
      <c r="U314" s="230">
        <v>0</v>
      </c>
      <c r="V314" s="230">
        <f>ROUND(E314*U314,2)</f>
        <v>0</v>
      </c>
      <c r="W314" s="230"/>
      <c r="X314" s="230" t="s">
        <v>283</v>
      </c>
      <c r="Y314" s="230" t="s">
        <v>134</v>
      </c>
      <c r="Z314" s="210"/>
      <c r="AA314" s="210"/>
      <c r="AB314" s="210"/>
      <c r="AC314" s="210"/>
      <c r="AD314" s="210"/>
      <c r="AE314" s="210"/>
      <c r="AF314" s="210"/>
      <c r="AG314" s="210" t="s">
        <v>284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52">
        <v>58</v>
      </c>
      <c r="B315" s="253" t="s">
        <v>1042</v>
      </c>
      <c r="C315" s="263" t="s">
        <v>1043</v>
      </c>
      <c r="D315" s="254" t="s">
        <v>328</v>
      </c>
      <c r="E315" s="255">
        <v>16</v>
      </c>
      <c r="F315" s="256"/>
      <c r="G315" s="257">
        <f>ROUND(E315*F315,2)</f>
        <v>0</v>
      </c>
      <c r="H315" s="256"/>
      <c r="I315" s="257">
        <f>ROUND(E315*H315,2)</f>
        <v>0</v>
      </c>
      <c r="J315" s="256"/>
      <c r="K315" s="257">
        <f>ROUND(E315*J315,2)</f>
        <v>0</v>
      </c>
      <c r="L315" s="257">
        <v>21</v>
      </c>
      <c r="M315" s="257">
        <f>G315*(1+L315/100)</f>
        <v>0</v>
      </c>
      <c r="N315" s="255">
        <v>1.2E-2</v>
      </c>
      <c r="O315" s="255">
        <f>ROUND(E315*N315,2)</f>
        <v>0.19</v>
      </c>
      <c r="P315" s="255">
        <v>0</v>
      </c>
      <c r="Q315" s="255">
        <f>ROUND(E315*P315,2)</f>
        <v>0</v>
      </c>
      <c r="R315" s="257" t="s">
        <v>282</v>
      </c>
      <c r="S315" s="257" t="s">
        <v>131</v>
      </c>
      <c r="T315" s="258" t="s">
        <v>131</v>
      </c>
      <c r="U315" s="230">
        <v>0</v>
      </c>
      <c r="V315" s="230">
        <f>ROUND(E315*U315,2)</f>
        <v>0</v>
      </c>
      <c r="W315" s="230"/>
      <c r="X315" s="230" t="s">
        <v>283</v>
      </c>
      <c r="Y315" s="230" t="s">
        <v>134</v>
      </c>
      <c r="Z315" s="210"/>
      <c r="AA315" s="210"/>
      <c r="AB315" s="210"/>
      <c r="AC315" s="210"/>
      <c r="AD315" s="210"/>
      <c r="AE315" s="210"/>
      <c r="AF315" s="210"/>
      <c r="AG315" s="210" t="s">
        <v>284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52">
        <v>59</v>
      </c>
      <c r="B316" s="253" t="s">
        <v>1044</v>
      </c>
      <c r="C316" s="263" t="s">
        <v>1045</v>
      </c>
      <c r="D316" s="254" t="s">
        <v>328</v>
      </c>
      <c r="E316" s="255">
        <v>16</v>
      </c>
      <c r="F316" s="256"/>
      <c r="G316" s="257">
        <f>ROUND(E316*F316,2)</f>
        <v>0</v>
      </c>
      <c r="H316" s="256"/>
      <c r="I316" s="257">
        <f>ROUND(E316*H316,2)</f>
        <v>0</v>
      </c>
      <c r="J316" s="256"/>
      <c r="K316" s="257">
        <f>ROUND(E316*J316,2)</f>
        <v>0</v>
      </c>
      <c r="L316" s="257">
        <v>21</v>
      </c>
      <c r="M316" s="257">
        <f>G316*(1+L316/100)</f>
        <v>0</v>
      </c>
      <c r="N316" s="255">
        <v>6.1999999999999998E-3</v>
      </c>
      <c r="O316" s="255">
        <f>ROUND(E316*N316,2)</f>
        <v>0.1</v>
      </c>
      <c r="P316" s="255">
        <v>0</v>
      </c>
      <c r="Q316" s="255">
        <f>ROUND(E316*P316,2)</f>
        <v>0</v>
      </c>
      <c r="R316" s="257" t="s">
        <v>282</v>
      </c>
      <c r="S316" s="257" t="s">
        <v>131</v>
      </c>
      <c r="T316" s="258" t="s">
        <v>131</v>
      </c>
      <c r="U316" s="230">
        <v>0</v>
      </c>
      <c r="V316" s="230">
        <f>ROUND(E316*U316,2)</f>
        <v>0</v>
      </c>
      <c r="W316" s="230"/>
      <c r="X316" s="230" t="s">
        <v>283</v>
      </c>
      <c r="Y316" s="230" t="s">
        <v>134</v>
      </c>
      <c r="Z316" s="210"/>
      <c r="AA316" s="210"/>
      <c r="AB316" s="210"/>
      <c r="AC316" s="210"/>
      <c r="AD316" s="210"/>
      <c r="AE316" s="210"/>
      <c r="AF316" s="210"/>
      <c r="AG316" s="210" t="s">
        <v>284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52">
        <v>60</v>
      </c>
      <c r="B317" s="253" t="s">
        <v>1046</v>
      </c>
      <c r="C317" s="263" t="s">
        <v>1047</v>
      </c>
      <c r="D317" s="254" t="s">
        <v>328</v>
      </c>
      <c r="E317" s="255">
        <v>16</v>
      </c>
      <c r="F317" s="256"/>
      <c r="G317" s="257">
        <f>ROUND(E317*F317,2)</f>
        <v>0</v>
      </c>
      <c r="H317" s="256"/>
      <c r="I317" s="257">
        <f>ROUND(E317*H317,2)</f>
        <v>0</v>
      </c>
      <c r="J317" s="256"/>
      <c r="K317" s="257">
        <f>ROUND(E317*J317,2)</f>
        <v>0</v>
      </c>
      <c r="L317" s="257">
        <v>21</v>
      </c>
      <c r="M317" s="257">
        <f>G317*(1+L317/100)</f>
        <v>0</v>
      </c>
      <c r="N317" s="255">
        <v>1.2999999999999999E-2</v>
      </c>
      <c r="O317" s="255">
        <f>ROUND(E317*N317,2)</f>
        <v>0.21</v>
      </c>
      <c r="P317" s="255">
        <v>0</v>
      </c>
      <c r="Q317" s="255">
        <f>ROUND(E317*P317,2)</f>
        <v>0</v>
      </c>
      <c r="R317" s="257" t="s">
        <v>282</v>
      </c>
      <c r="S317" s="257" t="s">
        <v>131</v>
      </c>
      <c r="T317" s="258" t="s">
        <v>131</v>
      </c>
      <c r="U317" s="230">
        <v>0</v>
      </c>
      <c r="V317" s="230">
        <f>ROUND(E317*U317,2)</f>
        <v>0</v>
      </c>
      <c r="W317" s="230"/>
      <c r="X317" s="230" t="s">
        <v>283</v>
      </c>
      <c r="Y317" s="230" t="s">
        <v>134</v>
      </c>
      <c r="Z317" s="210"/>
      <c r="AA317" s="210"/>
      <c r="AB317" s="210"/>
      <c r="AC317" s="210"/>
      <c r="AD317" s="210"/>
      <c r="AE317" s="210"/>
      <c r="AF317" s="210"/>
      <c r="AG317" s="210" t="s">
        <v>284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30.6" outlineLevel="1" x14ac:dyDescent="0.25">
      <c r="A318" s="252">
        <v>61</v>
      </c>
      <c r="B318" s="253" t="s">
        <v>1048</v>
      </c>
      <c r="C318" s="263" t="s">
        <v>1049</v>
      </c>
      <c r="D318" s="254" t="s">
        <v>328</v>
      </c>
      <c r="E318" s="255">
        <v>18</v>
      </c>
      <c r="F318" s="256"/>
      <c r="G318" s="257">
        <f>ROUND(E318*F318,2)</f>
        <v>0</v>
      </c>
      <c r="H318" s="256"/>
      <c r="I318" s="257">
        <f>ROUND(E318*H318,2)</f>
        <v>0</v>
      </c>
      <c r="J318" s="256"/>
      <c r="K318" s="257">
        <f>ROUND(E318*J318,2)</f>
        <v>0</v>
      </c>
      <c r="L318" s="257">
        <v>21</v>
      </c>
      <c r="M318" s="257">
        <f>G318*(1+L318/100)</f>
        <v>0</v>
      </c>
      <c r="N318" s="255">
        <v>0.158</v>
      </c>
      <c r="O318" s="255">
        <f>ROUND(E318*N318,2)</f>
        <v>2.84</v>
      </c>
      <c r="P318" s="255">
        <v>0</v>
      </c>
      <c r="Q318" s="255">
        <f>ROUND(E318*P318,2)</f>
        <v>0</v>
      </c>
      <c r="R318" s="257" t="s">
        <v>282</v>
      </c>
      <c r="S318" s="257" t="s">
        <v>131</v>
      </c>
      <c r="T318" s="258" t="s">
        <v>131</v>
      </c>
      <c r="U318" s="230">
        <v>0</v>
      </c>
      <c r="V318" s="230">
        <f>ROUND(E318*U318,2)</f>
        <v>0</v>
      </c>
      <c r="W318" s="230"/>
      <c r="X318" s="230" t="s">
        <v>283</v>
      </c>
      <c r="Y318" s="230" t="s">
        <v>134</v>
      </c>
      <c r="Z318" s="210"/>
      <c r="AA318" s="210"/>
      <c r="AB318" s="210"/>
      <c r="AC318" s="210"/>
      <c r="AD318" s="210"/>
      <c r="AE318" s="210"/>
      <c r="AF318" s="210"/>
      <c r="AG318" s="210" t="s">
        <v>284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52">
        <v>62</v>
      </c>
      <c r="B319" s="253" t="s">
        <v>1050</v>
      </c>
      <c r="C319" s="263" t="s">
        <v>1051</v>
      </c>
      <c r="D319" s="254" t="s">
        <v>328</v>
      </c>
      <c r="E319" s="255">
        <v>4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21</v>
      </c>
      <c r="M319" s="257">
        <f>G319*(1+L319/100)</f>
        <v>0</v>
      </c>
      <c r="N319" s="255">
        <v>1.0349999999999999</v>
      </c>
      <c r="O319" s="255">
        <f>ROUND(E319*N319,2)</f>
        <v>4.1399999999999997</v>
      </c>
      <c r="P319" s="255">
        <v>0</v>
      </c>
      <c r="Q319" s="255">
        <f>ROUND(E319*P319,2)</f>
        <v>0</v>
      </c>
      <c r="R319" s="257" t="s">
        <v>282</v>
      </c>
      <c r="S319" s="257" t="s">
        <v>131</v>
      </c>
      <c r="T319" s="258" t="s">
        <v>131</v>
      </c>
      <c r="U319" s="230">
        <v>0</v>
      </c>
      <c r="V319" s="230">
        <f>ROUND(E319*U319,2)</f>
        <v>0</v>
      </c>
      <c r="W319" s="230"/>
      <c r="X319" s="230" t="s">
        <v>283</v>
      </c>
      <c r="Y319" s="230" t="s">
        <v>134</v>
      </c>
      <c r="Z319" s="210"/>
      <c r="AA319" s="210"/>
      <c r="AB319" s="210"/>
      <c r="AC319" s="210"/>
      <c r="AD319" s="210"/>
      <c r="AE319" s="210"/>
      <c r="AF319" s="210"/>
      <c r="AG319" s="210" t="s">
        <v>284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52">
        <v>63</v>
      </c>
      <c r="B320" s="253" t="s">
        <v>1052</v>
      </c>
      <c r="C320" s="263" t="s">
        <v>1053</v>
      </c>
      <c r="D320" s="254" t="s">
        <v>328</v>
      </c>
      <c r="E320" s="255">
        <v>5</v>
      </c>
      <c r="F320" s="256"/>
      <c r="G320" s="257">
        <f>ROUND(E320*F320,2)</f>
        <v>0</v>
      </c>
      <c r="H320" s="256"/>
      <c r="I320" s="257">
        <f>ROUND(E320*H320,2)</f>
        <v>0</v>
      </c>
      <c r="J320" s="256"/>
      <c r="K320" s="257">
        <f>ROUND(E320*J320,2)</f>
        <v>0</v>
      </c>
      <c r="L320" s="257">
        <v>21</v>
      </c>
      <c r="M320" s="257">
        <f>G320*(1+L320/100)</f>
        <v>0</v>
      </c>
      <c r="N320" s="255">
        <v>3.9E-2</v>
      </c>
      <c r="O320" s="255">
        <f>ROUND(E320*N320,2)</f>
        <v>0.2</v>
      </c>
      <c r="P320" s="255">
        <v>0</v>
      </c>
      <c r="Q320" s="255">
        <f>ROUND(E320*P320,2)</f>
        <v>0</v>
      </c>
      <c r="R320" s="257" t="s">
        <v>282</v>
      </c>
      <c r="S320" s="257" t="s">
        <v>131</v>
      </c>
      <c r="T320" s="258" t="s">
        <v>131</v>
      </c>
      <c r="U320" s="230">
        <v>0</v>
      </c>
      <c r="V320" s="230">
        <f>ROUND(E320*U320,2)</f>
        <v>0</v>
      </c>
      <c r="W320" s="230"/>
      <c r="X320" s="230" t="s">
        <v>283</v>
      </c>
      <c r="Y320" s="230" t="s">
        <v>134</v>
      </c>
      <c r="Z320" s="210"/>
      <c r="AA320" s="210"/>
      <c r="AB320" s="210"/>
      <c r="AC320" s="210"/>
      <c r="AD320" s="210"/>
      <c r="AE320" s="210"/>
      <c r="AF320" s="210"/>
      <c r="AG320" s="210" t="s">
        <v>284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52">
        <v>64</v>
      </c>
      <c r="B321" s="253" t="s">
        <v>1052</v>
      </c>
      <c r="C321" s="263" t="s">
        <v>1053</v>
      </c>
      <c r="D321" s="254" t="s">
        <v>328</v>
      </c>
      <c r="E321" s="255">
        <v>3</v>
      </c>
      <c r="F321" s="256"/>
      <c r="G321" s="257">
        <f>ROUND(E321*F321,2)</f>
        <v>0</v>
      </c>
      <c r="H321" s="256"/>
      <c r="I321" s="257">
        <f>ROUND(E321*H321,2)</f>
        <v>0</v>
      </c>
      <c r="J321" s="256"/>
      <c r="K321" s="257">
        <f>ROUND(E321*J321,2)</f>
        <v>0</v>
      </c>
      <c r="L321" s="257">
        <v>21</v>
      </c>
      <c r="M321" s="257">
        <f>G321*(1+L321/100)</f>
        <v>0</v>
      </c>
      <c r="N321" s="255">
        <v>3.9E-2</v>
      </c>
      <c r="O321" s="255">
        <f>ROUND(E321*N321,2)</f>
        <v>0.12</v>
      </c>
      <c r="P321" s="255">
        <v>0</v>
      </c>
      <c r="Q321" s="255">
        <f>ROUND(E321*P321,2)</f>
        <v>0</v>
      </c>
      <c r="R321" s="257" t="s">
        <v>282</v>
      </c>
      <c r="S321" s="257" t="s">
        <v>131</v>
      </c>
      <c r="T321" s="258" t="s">
        <v>131</v>
      </c>
      <c r="U321" s="230">
        <v>0</v>
      </c>
      <c r="V321" s="230">
        <f>ROUND(E321*U321,2)</f>
        <v>0</v>
      </c>
      <c r="W321" s="230"/>
      <c r="X321" s="230" t="s">
        <v>283</v>
      </c>
      <c r="Y321" s="230" t="s">
        <v>134</v>
      </c>
      <c r="Z321" s="210"/>
      <c r="AA321" s="210"/>
      <c r="AB321" s="210"/>
      <c r="AC321" s="210"/>
      <c r="AD321" s="210"/>
      <c r="AE321" s="210"/>
      <c r="AF321" s="210"/>
      <c r="AG321" s="210" t="s">
        <v>284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52">
        <v>65</v>
      </c>
      <c r="B322" s="253" t="s">
        <v>1054</v>
      </c>
      <c r="C322" s="263" t="s">
        <v>1055</v>
      </c>
      <c r="D322" s="254" t="s">
        <v>328</v>
      </c>
      <c r="E322" s="255">
        <v>7</v>
      </c>
      <c r="F322" s="256"/>
      <c r="G322" s="257">
        <f>ROUND(E322*F322,2)</f>
        <v>0</v>
      </c>
      <c r="H322" s="256"/>
      <c r="I322" s="257">
        <f>ROUND(E322*H322,2)</f>
        <v>0</v>
      </c>
      <c r="J322" s="256"/>
      <c r="K322" s="257">
        <f>ROUND(E322*J322,2)</f>
        <v>0</v>
      </c>
      <c r="L322" s="257">
        <v>21</v>
      </c>
      <c r="M322" s="257">
        <f>G322*(1+L322/100)</f>
        <v>0</v>
      </c>
      <c r="N322" s="255">
        <v>0.08</v>
      </c>
      <c r="O322" s="255">
        <f>ROUND(E322*N322,2)</f>
        <v>0.56000000000000005</v>
      </c>
      <c r="P322" s="255">
        <v>0</v>
      </c>
      <c r="Q322" s="255">
        <f>ROUND(E322*P322,2)</f>
        <v>0</v>
      </c>
      <c r="R322" s="257" t="s">
        <v>282</v>
      </c>
      <c r="S322" s="257" t="s">
        <v>131</v>
      </c>
      <c r="T322" s="258" t="s">
        <v>131</v>
      </c>
      <c r="U322" s="230">
        <v>0</v>
      </c>
      <c r="V322" s="230">
        <f>ROUND(E322*U322,2)</f>
        <v>0</v>
      </c>
      <c r="W322" s="230"/>
      <c r="X322" s="230" t="s">
        <v>283</v>
      </c>
      <c r="Y322" s="230" t="s">
        <v>134</v>
      </c>
      <c r="Z322" s="210"/>
      <c r="AA322" s="210"/>
      <c r="AB322" s="210"/>
      <c r="AC322" s="210"/>
      <c r="AD322" s="210"/>
      <c r="AE322" s="210"/>
      <c r="AF322" s="210"/>
      <c r="AG322" s="210" t="s">
        <v>284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52">
        <v>66</v>
      </c>
      <c r="B323" s="253" t="s">
        <v>1056</v>
      </c>
      <c r="C323" s="263" t="s">
        <v>1057</v>
      </c>
      <c r="D323" s="254" t="s">
        <v>328</v>
      </c>
      <c r="E323" s="255">
        <v>16</v>
      </c>
      <c r="F323" s="256"/>
      <c r="G323" s="257">
        <f>ROUND(E323*F323,2)</f>
        <v>0</v>
      </c>
      <c r="H323" s="256"/>
      <c r="I323" s="257">
        <f>ROUND(E323*H323,2)</f>
        <v>0</v>
      </c>
      <c r="J323" s="256"/>
      <c r="K323" s="257">
        <f>ROUND(E323*J323,2)</f>
        <v>0</v>
      </c>
      <c r="L323" s="257">
        <v>21</v>
      </c>
      <c r="M323" s="257">
        <f>G323*(1+L323/100)</f>
        <v>0</v>
      </c>
      <c r="N323" s="255">
        <v>6.8000000000000005E-2</v>
      </c>
      <c r="O323" s="255">
        <f>ROUND(E323*N323,2)</f>
        <v>1.0900000000000001</v>
      </c>
      <c r="P323" s="255">
        <v>0</v>
      </c>
      <c r="Q323" s="255">
        <f>ROUND(E323*P323,2)</f>
        <v>0</v>
      </c>
      <c r="R323" s="257" t="s">
        <v>282</v>
      </c>
      <c r="S323" s="257" t="s">
        <v>131</v>
      </c>
      <c r="T323" s="258" t="s">
        <v>131</v>
      </c>
      <c r="U323" s="230">
        <v>0</v>
      </c>
      <c r="V323" s="230">
        <f>ROUND(E323*U323,2)</f>
        <v>0</v>
      </c>
      <c r="W323" s="230"/>
      <c r="X323" s="230" t="s">
        <v>283</v>
      </c>
      <c r="Y323" s="230" t="s">
        <v>134</v>
      </c>
      <c r="Z323" s="210"/>
      <c r="AA323" s="210"/>
      <c r="AB323" s="210"/>
      <c r="AC323" s="210"/>
      <c r="AD323" s="210"/>
      <c r="AE323" s="210"/>
      <c r="AF323" s="210"/>
      <c r="AG323" s="210" t="s">
        <v>284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52">
        <v>67</v>
      </c>
      <c r="B324" s="253" t="s">
        <v>1058</v>
      </c>
      <c r="C324" s="263" t="s">
        <v>1059</v>
      </c>
      <c r="D324" s="254" t="s">
        <v>328</v>
      </c>
      <c r="E324" s="255">
        <v>18</v>
      </c>
      <c r="F324" s="256"/>
      <c r="G324" s="257">
        <f>ROUND(E324*F324,2)</f>
        <v>0</v>
      </c>
      <c r="H324" s="256"/>
      <c r="I324" s="257">
        <f>ROUND(E324*H324,2)</f>
        <v>0</v>
      </c>
      <c r="J324" s="256"/>
      <c r="K324" s="257">
        <f>ROUND(E324*J324,2)</f>
        <v>0</v>
      </c>
      <c r="L324" s="257">
        <v>21</v>
      </c>
      <c r="M324" s="257">
        <f>G324*(1+L324/100)</f>
        <v>0</v>
      </c>
      <c r="N324" s="255">
        <v>0.58499999999999996</v>
      </c>
      <c r="O324" s="255">
        <f>ROUND(E324*N324,2)</f>
        <v>10.53</v>
      </c>
      <c r="P324" s="255">
        <v>0</v>
      </c>
      <c r="Q324" s="255">
        <f>ROUND(E324*P324,2)</f>
        <v>0</v>
      </c>
      <c r="R324" s="257" t="s">
        <v>282</v>
      </c>
      <c r="S324" s="257" t="s">
        <v>131</v>
      </c>
      <c r="T324" s="258" t="s">
        <v>131</v>
      </c>
      <c r="U324" s="230">
        <v>0</v>
      </c>
      <c r="V324" s="230">
        <f>ROUND(E324*U324,2)</f>
        <v>0</v>
      </c>
      <c r="W324" s="230"/>
      <c r="X324" s="230" t="s">
        <v>283</v>
      </c>
      <c r="Y324" s="230" t="s">
        <v>134</v>
      </c>
      <c r="Z324" s="210"/>
      <c r="AA324" s="210"/>
      <c r="AB324" s="210"/>
      <c r="AC324" s="210"/>
      <c r="AD324" s="210"/>
      <c r="AE324" s="210"/>
      <c r="AF324" s="210"/>
      <c r="AG324" s="210" t="s">
        <v>284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0.399999999999999" outlineLevel="1" x14ac:dyDescent="0.25">
      <c r="A325" s="242">
        <v>68</v>
      </c>
      <c r="B325" s="243" t="s">
        <v>1060</v>
      </c>
      <c r="C325" s="260" t="s">
        <v>1061</v>
      </c>
      <c r="D325" s="244" t="s">
        <v>328</v>
      </c>
      <c r="E325" s="245">
        <v>6</v>
      </c>
      <c r="F325" s="246"/>
      <c r="G325" s="247">
        <f>ROUND(E325*F325,2)</f>
        <v>0</v>
      </c>
      <c r="H325" s="246"/>
      <c r="I325" s="247">
        <f>ROUND(E325*H325,2)</f>
        <v>0</v>
      </c>
      <c r="J325" s="246"/>
      <c r="K325" s="247">
        <f>ROUND(E325*J325,2)</f>
        <v>0</v>
      </c>
      <c r="L325" s="247">
        <v>21</v>
      </c>
      <c r="M325" s="247">
        <f>G325*(1+L325/100)</f>
        <v>0</v>
      </c>
      <c r="N325" s="245">
        <v>3.3</v>
      </c>
      <c r="O325" s="245">
        <f>ROUND(E325*N325,2)</f>
        <v>19.8</v>
      </c>
      <c r="P325" s="245">
        <v>0</v>
      </c>
      <c r="Q325" s="245">
        <f>ROUND(E325*P325,2)</f>
        <v>0</v>
      </c>
      <c r="R325" s="247" t="s">
        <v>282</v>
      </c>
      <c r="S325" s="247" t="s">
        <v>131</v>
      </c>
      <c r="T325" s="248" t="s">
        <v>131</v>
      </c>
      <c r="U325" s="230">
        <v>0</v>
      </c>
      <c r="V325" s="230">
        <f>ROUND(E325*U325,2)</f>
        <v>0</v>
      </c>
      <c r="W325" s="230"/>
      <c r="X325" s="230" t="s">
        <v>283</v>
      </c>
      <c r="Y325" s="230" t="s">
        <v>134</v>
      </c>
      <c r="Z325" s="210"/>
      <c r="AA325" s="210"/>
      <c r="AB325" s="210"/>
      <c r="AC325" s="210"/>
      <c r="AD325" s="210"/>
      <c r="AE325" s="210"/>
      <c r="AF325" s="210"/>
      <c r="AG325" s="210" t="s">
        <v>284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5">
      <c r="A326" s="227"/>
      <c r="B326" s="228"/>
      <c r="C326" s="276" t="s">
        <v>1062</v>
      </c>
      <c r="D326" s="272"/>
      <c r="E326" s="273">
        <v>6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176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0.399999999999999" outlineLevel="1" x14ac:dyDescent="0.25">
      <c r="A327" s="242">
        <v>69</v>
      </c>
      <c r="B327" s="243" t="s">
        <v>1063</v>
      </c>
      <c r="C327" s="260" t="s">
        <v>1064</v>
      </c>
      <c r="D327" s="244" t="s">
        <v>328</v>
      </c>
      <c r="E327" s="245">
        <v>8</v>
      </c>
      <c r="F327" s="246"/>
      <c r="G327" s="247">
        <f>ROUND(E327*F327,2)</f>
        <v>0</v>
      </c>
      <c r="H327" s="246"/>
      <c r="I327" s="247">
        <f>ROUND(E327*H327,2)</f>
        <v>0</v>
      </c>
      <c r="J327" s="246"/>
      <c r="K327" s="247">
        <f>ROUND(E327*J327,2)</f>
        <v>0</v>
      </c>
      <c r="L327" s="247">
        <v>21</v>
      </c>
      <c r="M327" s="247">
        <f>G327*(1+L327/100)</f>
        <v>0</v>
      </c>
      <c r="N327" s="245">
        <v>3.51</v>
      </c>
      <c r="O327" s="245">
        <f>ROUND(E327*N327,2)</f>
        <v>28.08</v>
      </c>
      <c r="P327" s="245">
        <v>0</v>
      </c>
      <c r="Q327" s="245">
        <f>ROUND(E327*P327,2)</f>
        <v>0</v>
      </c>
      <c r="R327" s="247" t="s">
        <v>282</v>
      </c>
      <c r="S327" s="247" t="s">
        <v>131</v>
      </c>
      <c r="T327" s="248" t="s">
        <v>132</v>
      </c>
      <c r="U327" s="230">
        <v>0</v>
      </c>
      <c r="V327" s="230">
        <f>ROUND(E327*U327,2)</f>
        <v>0</v>
      </c>
      <c r="W327" s="230"/>
      <c r="X327" s="230" t="s">
        <v>283</v>
      </c>
      <c r="Y327" s="230" t="s">
        <v>134</v>
      </c>
      <c r="Z327" s="210"/>
      <c r="AA327" s="210"/>
      <c r="AB327" s="210"/>
      <c r="AC327" s="210"/>
      <c r="AD327" s="210"/>
      <c r="AE327" s="210"/>
      <c r="AF327" s="210"/>
      <c r="AG327" s="210" t="s">
        <v>284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27"/>
      <c r="B328" s="228"/>
      <c r="C328" s="276" t="s">
        <v>1065</v>
      </c>
      <c r="D328" s="272"/>
      <c r="E328" s="273">
        <v>6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176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76" t="s">
        <v>1066</v>
      </c>
      <c r="D329" s="272"/>
      <c r="E329" s="273">
        <v>2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176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42">
        <v>70</v>
      </c>
      <c r="B330" s="243" t="s">
        <v>1067</v>
      </c>
      <c r="C330" s="260" t="s">
        <v>1068</v>
      </c>
      <c r="D330" s="244" t="s">
        <v>328</v>
      </c>
      <c r="E330" s="245">
        <v>4</v>
      </c>
      <c r="F330" s="246"/>
      <c r="G330" s="247">
        <f>ROUND(E330*F330,2)</f>
        <v>0</v>
      </c>
      <c r="H330" s="246"/>
      <c r="I330" s="247">
        <f>ROUND(E330*H330,2)</f>
        <v>0</v>
      </c>
      <c r="J330" s="246"/>
      <c r="K330" s="247">
        <f>ROUND(E330*J330,2)</f>
        <v>0</v>
      </c>
      <c r="L330" s="247">
        <v>21</v>
      </c>
      <c r="M330" s="247">
        <f>G330*(1+L330/100)</f>
        <v>0</v>
      </c>
      <c r="N330" s="245">
        <v>3.68</v>
      </c>
      <c r="O330" s="245">
        <f>ROUND(E330*N330,2)</f>
        <v>14.72</v>
      </c>
      <c r="P330" s="245">
        <v>0</v>
      </c>
      <c r="Q330" s="245">
        <f>ROUND(E330*P330,2)</f>
        <v>0</v>
      </c>
      <c r="R330" s="247" t="s">
        <v>282</v>
      </c>
      <c r="S330" s="247" t="s">
        <v>131</v>
      </c>
      <c r="T330" s="248" t="s">
        <v>132</v>
      </c>
      <c r="U330" s="230">
        <v>0</v>
      </c>
      <c r="V330" s="230">
        <f>ROUND(E330*U330,2)</f>
        <v>0</v>
      </c>
      <c r="W330" s="230"/>
      <c r="X330" s="230" t="s">
        <v>283</v>
      </c>
      <c r="Y330" s="230" t="s">
        <v>134</v>
      </c>
      <c r="Z330" s="210"/>
      <c r="AA330" s="210"/>
      <c r="AB330" s="210"/>
      <c r="AC330" s="210"/>
      <c r="AD330" s="210"/>
      <c r="AE330" s="210"/>
      <c r="AF330" s="210"/>
      <c r="AG330" s="210" t="s">
        <v>284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76" t="s">
        <v>1069</v>
      </c>
      <c r="D331" s="272"/>
      <c r="E331" s="273">
        <v>4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176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52">
        <v>71</v>
      </c>
      <c r="B332" s="253" t="s">
        <v>1070</v>
      </c>
      <c r="C332" s="263" t="s">
        <v>1071</v>
      </c>
      <c r="D332" s="254" t="s">
        <v>328</v>
      </c>
      <c r="E332" s="255">
        <v>45</v>
      </c>
      <c r="F332" s="256"/>
      <c r="G332" s="257">
        <f>ROUND(E332*F332,2)</f>
        <v>0</v>
      </c>
      <c r="H332" s="256"/>
      <c r="I332" s="257">
        <f>ROUND(E332*H332,2)</f>
        <v>0</v>
      </c>
      <c r="J332" s="256"/>
      <c r="K332" s="257">
        <f>ROUND(E332*J332,2)</f>
        <v>0</v>
      </c>
      <c r="L332" s="257">
        <v>21</v>
      </c>
      <c r="M332" s="257">
        <f>G332*(1+L332/100)</f>
        <v>0</v>
      </c>
      <c r="N332" s="255">
        <v>2E-3</v>
      </c>
      <c r="O332" s="255">
        <f>ROUND(E332*N332,2)</f>
        <v>0.09</v>
      </c>
      <c r="P332" s="255">
        <v>0</v>
      </c>
      <c r="Q332" s="255">
        <f>ROUND(E332*P332,2)</f>
        <v>0</v>
      </c>
      <c r="R332" s="257" t="s">
        <v>282</v>
      </c>
      <c r="S332" s="257" t="s">
        <v>131</v>
      </c>
      <c r="T332" s="258" t="s">
        <v>131</v>
      </c>
      <c r="U332" s="230">
        <v>0</v>
      </c>
      <c r="V332" s="230">
        <f>ROUND(E332*U332,2)</f>
        <v>0</v>
      </c>
      <c r="W332" s="230"/>
      <c r="X332" s="230" t="s">
        <v>283</v>
      </c>
      <c r="Y332" s="230" t="s">
        <v>134</v>
      </c>
      <c r="Z332" s="210"/>
      <c r="AA332" s="210"/>
      <c r="AB332" s="210"/>
      <c r="AC332" s="210"/>
      <c r="AD332" s="210"/>
      <c r="AE332" s="210"/>
      <c r="AF332" s="210"/>
      <c r="AG332" s="210" t="s">
        <v>284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52">
        <v>72</v>
      </c>
      <c r="B333" s="253" t="s">
        <v>1072</v>
      </c>
      <c r="C333" s="263" t="s">
        <v>1073</v>
      </c>
      <c r="D333" s="254" t="s">
        <v>328</v>
      </c>
      <c r="E333" s="255">
        <v>9</v>
      </c>
      <c r="F333" s="256"/>
      <c r="G333" s="257">
        <f>ROUND(E333*F333,2)</f>
        <v>0</v>
      </c>
      <c r="H333" s="256"/>
      <c r="I333" s="257">
        <f>ROUND(E333*H333,2)</f>
        <v>0</v>
      </c>
      <c r="J333" s="256"/>
      <c r="K333" s="257">
        <f>ROUND(E333*J333,2)</f>
        <v>0</v>
      </c>
      <c r="L333" s="257">
        <v>21</v>
      </c>
      <c r="M333" s="257">
        <f>G333*(1+L333/100)</f>
        <v>0</v>
      </c>
      <c r="N333" s="255">
        <v>0.504</v>
      </c>
      <c r="O333" s="255">
        <f>ROUND(E333*N333,2)</f>
        <v>4.54</v>
      </c>
      <c r="P333" s="255">
        <v>0</v>
      </c>
      <c r="Q333" s="255">
        <f>ROUND(E333*P333,2)</f>
        <v>0</v>
      </c>
      <c r="R333" s="257" t="s">
        <v>282</v>
      </c>
      <c r="S333" s="257" t="s">
        <v>131</v>
      </c>
      <c r="T333" s="258" t="s">
        <v>131</v>
      </c>
      <c r="U333" s="230">
        <v>0</v>
      </c>
      <c r="V333" s="230">
        <f>ROUND(E333*U333,2)</f>
        <v>0</v>
      </c>
      <c r="W333" s="230"/>
      <c r="X333" s="230" t="s">
        <v>283</v>
      </c>
      <c r="Y333" s="230" t="s">
        <v>134</v>
      </c>
      <c r="Z333" s="210"/>
      <c r="AA333" s="210"/>
      <c r="AB333" s="210"/>
      <c r="AC333" s="210"/>
      <c r="AD333" s="210"/>
      <c r="AE333" s="210"/>
      <c r="AF333" s="210"/>
      <c r="AG333" s="210" t="s">
        <v>284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52">
        <v>73</v>
      </c>
      <c r="B334" s="253" t="s">
        <v>1074</v>
      </c>
      <c r="C334" s="263" t="s">
        <v>1075</v>
      </c>
      <c r="D334" s="254" t="s">
        <v>328</v>
      </c>
      <c r="E334" s="255">
        <v>14</v>
      </c>
      <c r="F334" s="256"/>
      <c r="G334" s="257">
        <f>ROUND(E334*F334,2)</f>
        <v>0</v>
      </c>
      <c r="H334" s="256"/>
      <c r="I334" s="257">
        <f>ROUND(E334*H334,2)</f>
        <v>0</v>
      </c>
      <c r="J334" s="256"/>
      <c r="K334" s="257">
        <f>ROUND(E334*J334,2)</f>
        <v>0</v>
      </c>
      <c r="L334" s="257">
        <v>21</v>
      </c>
      <c r="M334" s="257">
        <f>G334*(1+L334/100)</f>
        <v>0</v>
      </c>
      <c r="N334" s="255">
        <v>0.252</v>
      </c>
      <c r="O334" s="255">
        <f>ROUND(E334*N334,2)</f>
        <v>3.53</v>
      </c>
      <c r="P334" s="255">
        <v>0</v>
      </c>
      <c r="Q334" s="255">
        <f>ROUND(E334*P334,2)</f>
        <v>0</v>
      </c>
      <c r="R334" s="257" t="s">
        <v>282</v>
      </c>
      <c r="S334" s="257" t="s">
        <v>131</v>
      </c>
      <c r="T334" s="258" t="s">
        <v>131</v>
      </c>
      <c r="U334" s="230">
        <v>0</v>
      </c>
      <c r="V334" s="230">
        <f>ROUND(E334*U334,2)</f>
        <v>0</v>
      </c>
      <c r="W334" s="230"/>
      <c r="X334" s="230" t="s">
        <v>283</v>
      </c>
      <c r="Y334" s="230" t="s">
        <v>134</v>
      </c>
      <c r="Z334" s="210"/>
      <c r="AA334" s="210"/>
      <c r="AB334" s="210"/>
      <c r="AC334" s="210"/>
      <c r="AD334" s="210"/>
      <c r="AE334" s="210"/>
      <c r="AF334" s="210"/>
      <c r="AG334" s="210" t="s">
        <v>284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30.6" outlineLevel="1" x14ac:dyDescent="0.25">
      <c r="A335" s="242">
        <v>74</v>
      </c>
      <c r="B335" s="243" t="s">
        <v>1076</v>
      </c>
      <c r="C335" s="260" t="s">
        <v>1077</v>
      </c>
      <c r="D335" s="244" t="s">
        <v>190</v>
      </c>
      <c r="E335" s="245">
        <v>455</v>
      </c>
      <c r="F335" s="246"/>
      <c r="G335" s="247">
        <f>ROUND(E335*F335,2)</f>
        <v>0</v>
      </c>
      <c r="H335" s="246"/>
      <c r="I335" s="247">
        <f>ROUND(E335*H335,2)</f>
        <v>0</v>
      </c>
      <c r="J335" s="246"/>
      <c r="K335" s="247">
        <f>ROUND(E335*J335,2)</f>
        <v>0</v>
      </c>
      <c r="L335" s="247">
        <v>21</v>
      </c>
      <c r="M335" s="247">
        <f>G335*(1+L335/100)</f>
        <v>0</v>
      </c>
      <c r="N335" s="245">
        <v>7.1999999999999995E-2</v>
      </c>
      <c r="O335" s="245">
        <f>ROUND(E335*N335,2)</f>
        <v>32.76</v>
      </c>
      <c r="P335" s="245">
        <v>0</v>
      </c>
      <c r="Q335" s="245">
        <f>ROUND(E335*P335,2)</f>
        <v>0</v>
      </c>
      <c r="R335" s="247" t="s">
        <v>282</v>
      </c>
      <c r="S335" s="247" t="s">
        <v>131</v>
      </c>
      <c r="T335" s="248" t="s">
        <v>131</v>
      </c>
      <c r="U335" s="230">
        <v>0</v>
      </c>
      <c r="V335" s="230">
        <f>ROUND(E335*U335,2)</f>
        <v>0</v>
      </c>
      <c r="W335" s="230"/>
      <c r="X335" s="230" t="s">
        <v>283</v>
      </c>
      <c r="Y335" s="230" t="s">
        <v>134</v>
      </c>
      <c r="Z335" s="210"/>
      <c r="AA335" s="210"/>
      <c r="AB335" s="210"/>
      <c r="AC335" s="210"/>
      <c r="AD335" s="210"/>
      <c r="AE335" s="210"/>
      <c r="AF335" s="210"/>
      <c r="AG335" s="210" t="s">
        <v>284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5">
      <c r="A336" s="227"/>
      <c r="B336" s="228"/>
      <c r="C336" s="276" t="s">
        <v>1078</v>
      </c>
      <c r="D336" s="272"/>
      <c r="E336" s="273">
        <v>388.01280000000003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176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76" t="s">
        <v>1079</v>
      </c>
      <c r="D337" s="272"/>
      <c r="E337" s="273">
        <v>1.9872000000000001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176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76" t="s">
        <v>1080</v>
      </c>
      <c r="D338" s="272"/>
      <c r="E338" s="273">
        <v>47.199599999999997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176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76" t="s">
        <v>1081</v>
      </c>
      <c r="D339" s="272"/>
      <c r="E339" s="273">
        <v>0.3004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176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76" t="s">
        <v>1082</v>
      </c>
      <c r="D340" s="272"/>
      <c r="E340" s="273">
        <v>15.8865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176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76" t="s">
        <v>1083</v>
      </c>
      <c r="D341" s="272"/>
      <c r="E341" s="273">
        <v>1.6134999999999999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176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30.6" outlineLevel="1" x14ac:dyDescent="0.25">
      <c r="A342" s="252">
        <v>75</v>
      </c>
      <c r="B342" s="253" t="s">
        <v>1084</v>
      </c>
      <c r="C342" s="263" t="s">
        <v>1085</v>
      </c>
      <c r="D342" s="254" t="s">
        <v>328</v>
      </c>
      <c r="E342" s="255">
        <v>1</v>
      </c>
      <c r="F342" s="256"/>
      <c r="G342" s="257">
        <f>ROUND(E342*F342,2)</f>
        <v>0</v>
      </c>
      <c r="H342" s="256"/>
      <c r="I342" s="257">
        <f>ROUND(E342*H342,2)</f>
        <v>0</v>
      </c>
      <c r="J342" s="256"/>
      <c r="K342" s="257">
        <f>ROUND(E342*J342,2)</f>
        <v>0</v>
      </c>
      <c r="L342" s="257">
        <v>21</v>
      </c>
      <c r="M342" s="257">
        <f>G342*(1+L342/100)</f>
        <v>0</v>
      </c>
      <c r="N342" s="255">
        <v>5.6000000000000001E-2</v>
      </c>
      <c r="O342" s="255">
        <f>ROUND(E342*N342,2)</f>
        <v>0.06</v>
      </c>
      <c r="P342" s="255">
        <v>0</v>
      </c>
      <c r="Q342" s="255">
        <f>ROUND(E342*P342,2)</f>
        <v>0</v>
      </c>
      <c r="R342" s="257" t="s">
        <v>282</v>
      </c>
      <c r="S342" s="257" t="s">
        <v>131</v>
      </c>
      <c r="T342" s="258" t="s">
        <v>131</v>
      </c>
      <c r="U342" s="230">
        <v>0</v>
      </c>
      <c r="V342" s="230">
        <f>ROUND(E342*U342,2)</f>
        <v>0</v>
      </c>
      <c r="W342" s="230"/>
      <c r="X342" s="230" t="s">
        <v>283</v>
      </c>
      <c r="Y342" s="230" t="s">
        <v>134</v>
      </c>
      <c r="Z342" s="210"/>
      <c r="AA342" s="210"/>
      <c r="AB342" s="210"/>
      <c r="AC342" s="210"/>
      <c r="AD342" s="210"/>
      <c r="AE342" s="210"/>
      <c r="AF342" s="210"/>
      <c r="AG342" s="210" t="s">
        <v>284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30.6" outlineLevel="1" x14ac:dyDescent="0.25">
      <c r="A343" s="252">
        <v>76</v>
      </c>
      <c r="B343" s="253" t="s">
        <v>1086</v>
      </c>
      <c r="C343" s="263" t="s">
        <v>1087</v>
      </c>
      <c r="D343" s="254" t="s">
        <v>328</v>
      </c>
      <c r="E343" s="255">
        <v>1</v>
      </c>
      <c r="F343" s="256"/>
      <c r="G343" s="257">
        <f>ROUND(E343*F343,2)</f>
        <v>0</v>
      </c>
      <c r="H343" s="256"/>
      <c r="I343" s="257">
        <f>ROUND(E343*H343,2)</f>
        <v>0</v>
      </c>
      <c r="J343" s="256"/>
      <c r="K343" s="257">
        <f>ROUND(E343*J343,2)</f>
        <v>0</v>
      </c>
      <c r="L343" s="257">
        <v>21</v>
      </c>
      <c r="M343" s="257">
        <f>G343*(1+L343/100)</f>
        <v>0</v>
      </c>
      <c r="N343" s="255">
        <v>4.4999999999999998E-2</v>
      </c>
      <c r="O343" s="255">
        <f>ROUND(E343*N343,2)</f>
        <v>0.05</v>
      </c>
      <c r="P343" s="255">
        <v>0</v>
      </c>
      <c r="Q343" s="255">
        <f>ROUND(E343*P343,2)</f>
        <v>0</v>
      </c>
      <c r="R343" s="257" t="s">
        <v>282</v>
      </c>
      <c r="S343" s="257" t="s">
        <v>131</v>
      </c>
      <c r="T343" s="258" t="s">
        <v>131</v>
      </c>
      <c r="U343" s="230">
        <v>0</v>
      </c>
      <c r="V343" s="230">
        <f>ROUND(E343*U343,2)</f>
        <v>0</v>
      </c>
      <c r="W343" s="230"/>
      <c r="X343" s="230" t="s">
        <v>283</v>
      </c>
      <c r="Y343" s="230" t="s">
        <v>134</v>
      </c>
      <c r="Z343" s="210"/>
      <c r="AA343" s="210"/>
      <c r="AB343" s="210"/>
      <c r="AC343" s="210"/>
      <c r="AD343" s="210"/>
      <c r="AE343" s="210"/>
      <c r="AF343" s="210"/>
      <c r="AG343" s="210" t="s">
        <v>284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30.6" outlineLevel="1" x14ac:dyDescent="0.25">
      <c r="A344" s="252">
        <v>77</v>
      </c>
      <c r="B344" s="253" t="s">
        <v>1088</v>
      </c>
      <c r="C344" s="263" t="s">
        <v>1089</v>
      </c>
      <c r="D344" s="254" t="s">
        <v>328</v>
      </c>
      <c r="E344" s="255">
        <v>7</v>
      </c>
      <c r="F344" s="256"/>
      <c r="G344" s="257">
        <f>ROUND(E344*F344,2)</f>
        <v>0</v>
      </c>
      <c r="H344" s="256"/>
      <c r="I344" s="257">
        <f>ROUND(E344*H344,2)</f>
        <v>0</v>
      </c>
      <c r="J344" s="256"/>
      <c r="K344" s="257">
        <f>ROUND(E344*J344,2)</f>
        <v>0</v>
      </c>
      <c r="L344" s="257">
        <v>21</v>
      </c>
      <c r="M344" s="257">
        <f>G344*(1+L344/100)</f>
        <v>0</v>
      </c>
      <c r="N344" s="255">
        <v>4.9000000000000002E-2</v>
      </c>
      <c r="O344" s="255">
        <f>ROUND(E344*N344,2)</f>
        <v>0.34</v>
      </c>
      <c r="P344" s="255">
        <v>0</v>
      </c>
      <c r="Q344" s="255">
        <f>ROUND(E344*P344,2)</f>
        <v>0</v>
      </c>
      <c r="R344" s="257" t="s">
        <v>282</v>
      </c>
      <c r="S344" s="257" t="s">
        <v>131</v>
      </c>
      <c r="T344" s="258" t="s">
        <v>131</v>
      </c>
      <c r="U344" s="230">
        <v>0</v>
      </c>
      <c r="V344" s="230">
        <f>ROUND(E344*U344,2)</f>
        <v>0</v>
      </c>
      <c r="W344" s="230"/>
      <c r="X344" s="230" t="s">
        <v>283</v>
      </c>
      <c r="Y344" s="230" t="s">
        <v>134</v>
      </c>
      <c r="Z344" s="210"/>
      <c r="AA344" s="210"/>
      <c r="AB344" s="210"/>
      <c r="AC344" s="210"/>
      <c r="AD344" s="210"/>
      <c r="AE344" s="210"/>
      <c r="AF344" s="210"/>
      <c r="AG344" s="210" t="s">
        <v>284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x14ac:dyDescent="0.25">
      <c r="A345" s="235" t="s">
        <v>126</v>
      </c>
      <c r="B345" s="236" t="s">
        <v>79</v>
      </c>
      <c r="C345" s="259" t="s">
        <v>80</v>
      </c>
      <c r="D345" s="237"/>
      <c r="E345" s="238"/>
      <c r="F345" s="239"/>
      <c r="G345" s="239">
        <f>SUMIF(AG346:AG348,"&lt;&gt;NOR",G346:G348)</f>
        <v>0</v>
      </c>
      <c r="H345" s="239"/>
      <c r="I345" s="239">
        <f>SUM(I346:I348)</f>
        <v>0</v>
      </c>
      <c r="J345" s="239"/>
      <c r="K345" s="239">
        <f>SUM(K346:K348)</f>
        <v>0</v>
      </c>
      <c r="L345" s="239"/>
      <c r="M345" s="239">
        <f>SUM(M346:M348)</f>
        <v>0</v>
      </c>
      <c r="N345" s="238"/>
      <c r="O345" s="238">
        <f>SUM(O346:O348)</f>
        <v>0</v>
      </c>
      <c r="P345" s="238"/>
      <c r="Q345" s="238">
        <f>SUM(Q346:Q348)</f>
        <v>0</v>
      </c>
      <c r="R345" s="239"/>
      <c r="S345" s="239"/>
      <c r="T345" s="240"/>
      <c r="U345" s="234"/>
      <c r="V345" s="234">
        <f>SUM(V346:V348)</f>
        <v>11.65</v>
      </c>
      <c r="W345" s="234"/>
      <c r="X345" s="234"/>
      <c r="Y345" s="234"/>
      <c r="AG345" t="s">
        <v>127</v>
      </c>
    </row>
    <row r="346" spans="1:60" outlineLevel="1" x14ac:dyDescent="0.25">
      <c r="A346" s="242">
        <v>78</v>
      </c>
      <c r="B346" s="243" t="s">
        <v>414</v>
      </c>
      <c r="C346" s="260" t="s">
        <v>415</v>
      </c>
      <c r="D346" s="244" t="s">
        <v>190</v>
      </c>
      <c r="E346" s="245">
        <v>314.8</v>
      </c>
      <c r="F346" s="246"/>
      <c r="G346" s="247">
        <f>ROUND(E346*F346,2)</f>
        <v>0</v>
      </c>
      <c r="H346" s="246"/>
      <c r="I346" s="247">
        <f>ROUND(E346*H346,2)</f>
        <v>0</v>
      </c>
      <c r="J346" s="246"/>
      <c r="K346" s="247">
        <f>ROUND(E346*J346,2)</f>
        <v>0</v>
      </c>
      <c r="L346" s="247">
        <v>21</v>
      </c>
      <c r="M346" s="247">
        <f>G346*(1+L346/100)</f>
        <v>0</v>
      </c>
      <c r="N346" s="245">
        <v>0</v>
      </c>
      <c r="O346" s="245">
        <f>ROUND(E346*N346,2)</f>
        <v>0</v>
      </c>
      <c r="P346" s="245">
        <v>0</v>
      </c>
      <c r="Q346" s="245">
        <f>ROUND(E346*P346,2)</f>
        <v>0</v>
      </c>
      <c r="R346" s="247"/>
      <c r="S346" s="247" t="s">
        <v>131</v>
      </c>
      <c r="T346" s="248" t="s">
        <v>131</v>
      </c>
      <c r="U346" s="230">
        <v>3.6999999999999998E-2</v>
      </c>
      <c r="V346" s="230">
        <f>ROUND(E346*U346,2)</f>
        <v>11.65</v>
      </c>
      <c r="W346" s="230"/>
      <c r="X346" s="230" t="s">
        <v>173</v>
      </c>
      <c r="Y346" s="230" t="s">
        <v>134</v>
      </c>
      <c r="Z346" s="210"/>
      <c r="AA346" s="210"/>
      <c r="AB346" s="210"/>
      <c r="AC346" s="210"/>
      <c r="AD346" s="210"/>
      <c r="AE346" s="210"/>
      <c r="AF346" s="210"/>
      <c r="AG346" s="210" t="s">
        <v>174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76" t="s">
        <v>1090</v>
      </c>
      <c r="D347" s="272"/>
      <c r="E347" s="273">
        <v>264.8</v>
      </c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176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76" t="s">
        <v>1091</v>
      </c>
      <c r="D348" s="272"/>
      <c r="E348" s="273">
        <v>50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176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5">
      <c r="A349" s="235" t="s">
        <v>126</v>
      </c>
      <c r="B349" s="236" t="s">
        <v>81</v>
      </c>
      <c r="C349" s="259" t="s">
        <v>82</v>
      </c>
      <c r="D349" s="237"/>
      <c r="E349" s="238"/>
      <c r="F349" s="239"/>
      <c r="G349" s="239">
        <f>SUMIF(AG350:AG351,"&lt;&gt;NOR",G350:G351)</f>
        <v>0</v>
      </c>
      <c r="H349" s="239"/>
      <c r="I349" s="239">
        <f>SUM(I350:I351)</f>
        <v>0</v>
      </c>
      <c r="J349" s="239"/>
      <c r="K349" s="239">
        <f>SUM(K350:K351)</f>
        <v>0</v>
      </c>
      <c r="L349" s="239"/>
      <c r="M349" s="239">
        <f>SUM(M350:M351)</f>
        <v>0</v>
      </c>
      <c r="N349" s="238"/>
      <c r="O349" s="238">
        <f>SUM(O350:O351)</f>
        <v>12.11</v>
      </c>
      <c r="P349" s="238"/>
      <c r="Q349" s="238">
        <f>SUM(Q350:Q351)</f>
        <v>0</v>
      </c>
      <c r="R349" s="239"/>
      <c r="S349" s="239"/>
      <c r="T349" s="240"/>
      <c r="U349" s="234"/>
      <c r="V349" s="234">
        <f>SUM(V350:V351)</f>
        <v>25.69</v>
      </c>
      <c r="W349" s="234"/>
      <c r="X349" s="234"/>
      <c r="Y349" s="234"/>
      <c r="AG349" t="s">
        <v>127</v>
      </c>
    </row>
    <row r="350" spans="1:60" outlineLevel="1" x14ac:dyDescent="0.25">
      <c r="A350" s="242">
        <v>79</v>
      </c>
      <c r="B350" s="243" t="s">
        <v>1092</v>
      </c>
      <c r="C350" s="260" t="s">
        <v>1093</v>
      </c>
      <c r="D350" s="244" t="s">
        <v>1094</v>
      </c>
      <c r="E350" s="245">
        <v>95</v>
      </c>
      <c r="F350" s="246"/>
      <c r="G350" s="247">
        <f>ROUND(E350*F350,2)</f>
        <v>0</v>
      </c>
      <c r="H350" s="246"/>
      <c r="I350" s="247">
        <f>ROUND(E350*H350,2)</f>
        <v>0</v>
      </c>
      <c r="J350" s="246"/>
      <c r="K350" s="247">
        <f>ROUND(E350*J350,2)</f>
        <v>0</v>
      </c>
      <c r="L350" s="247">
        <v>21</v>
      </c>
      <c r="M350" s="247">
        <f>G350*(1+L350/100)</f>
        <v>0</v>
      </c>
      <c r="N350" s="245">
        <v>0.12751000000000001</v>
      </c>
      <c r="O350" s="245">
        <f>ROUND(E350*N350,2)</f>
        <v>12.11</v>
      </c>
      <c r="P350" s="245">
        <v>0</v>
      </c>
      <c r="Q350" s="245">
        <f>ROUND(E350*P350,2)</f>
        <v>0</v>
      </c>
      <c r="R350" s="247"/>
      <c r="S350" s="247" t="s">
        <v>131</v>
      </c>
      <c r="T350" s="248" t="s">
        <v>131</v>
      </c>
      <c r="U350" s="230">
        <v>0.27045000000000002</v>
      </c>
      <c r="V350" s="230">
        <f>ROUND(E350*U350,2)</f>
        <v>25.69</v>
      </c>
      <c r="W350" s="230"/>
      <c r="X350" s="230" t="s">
        <v>173</v>
      </c>
      <c r="Y350" s="230" t="s">
        <v>134</v>
      </c>
      <c r="Z350" s="210"/>
      <c r="AA350" s="210"/>
      <c r="AB350" s="210"/>
      <c r="AC350" s="210"/>
      <c r="AD350" s="210"/>
      <c r="AE350" s="210"/>
      <c r="AF350" s="210"/>
      <c r="AG350" s="210" t="s">
        <v>174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27"/>
      <c r="B351" s="228"/>
      <c r="C351" s="276" t="s">
        <v>1095</v>
      </c>
      <c r="D351" s="272"/>
      <c r="E351" s="273">
        <v>95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176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x14ac:dyDescent="0.25">
      <c r="A352" s="235" t="s">
        <v>126</v>
      </c>
      <c r="B352" s="236" t="s">
        <v>83</v>
      </c>
      <c r="C352" s="259" t="s">
        <v>84</v>
      </c>
      <c r="D352" s="237"/>
      <c r="E352" s="238"/>
      <c r="F352" s="239"/>
      <c r="G352" s="239">
        <f>SUMIF(AG353:AG356,"&lt;&gt;NOR",G353:G356)</f>
        <v>0</v>
      </c>
      <c r="H352" s="239"/>
      <c r="I352" s="239">
        <f>SUM(I353:I356)</f>
        <v>0</v>
      </c>
      <c r="J352" s="239"/>
      <c r="K352" s="239">
        <f>SUM(K353:K356)</f>
        <v>0</v>
      </c>
      <c r="L352" s="239"/>
      <c r="M352" s="239">
        <f>SUM(M353:M356)</f>
        <v>0</v>
      </c>
      <c r="N352" s="238"/>
      <c r="O352" s="238">
        <f>SUM(O353:O356)</f>
        <v>0</v>
      </c>
      <c r="P352" s="238"/>
      <c r="Q352" s="238">
        <f>SUM(Q353:Q356)</f>
        <v>2.0299999999999998</v>
      </c>
      <c r="R352" s="239"/>
      <c r="S352" s="239"/>
      <c r="T352" s="240"/>
      <c r="U352" s="234"/>
      <c r="V352" s="234">
        <f>SUM(V353:V356)</f>
        <v>7.17</v>
      </c>
      <c r="W352" s="234"/>
      <c r="X352" s="234"/>
      <c r="Y352" s="234"/>
      <c r="AG352" t="s">
        <v>127</v>
      </c>
    </row>
    <row r="353" spans="1:60" outlineLevel="1" x14ac:dyDescent="0.25">
      <c r="A353" s="242">
        <v>80</v>
      </c>
      <c r="B353" s="243" t="s">
        <v>1096</v>
      </c>
      <c r="C353" s="260" t="s">
        <v>1097</v>
      </c>
      <c r="D353" s="244" t="s">
        <v>194</v>
      </c>
      <c r="E353" s="245">
        <v>0.84402999999999995</v>
      </c>
      <c r="F353" s="246"/>
      <c r="G353" s="247">
        <f>ROUND(E353*F353,2)</f>
        <v>0</v>
      </c>
      <c r="H353" s="246"/>
      <c r="I353" s="247">
        <f>ROUND(E353*H353,2)</f>
        <v>0</v>
      </c>
      <c r="J353" s="246"/>
      <c r="K353" s="247">
        <f>ROUND(E353*J353,2)</f>
        <v>0</v>
      </c>
      <c r="L353" s="247">
        <v>21</v>
      </c>
      <c r="M353" s="247">
        <f>G353*(1+L353/100)</f>
        <v>0</v>
      </c>
      <c r="N353" s="245">
        <v>1.47E-3</v>
      </c>
      <c r="O353" s="245">
        <f>ROUND(E353*N353,2)</f>
        <v>0</v>
      </c>
      <c r="P353" s="245">
        <v>2.4</v>
      </c>
      <c r="Q353" s="245">
        <f>ROUND(E353*P353,2)</f>
        <v>2.0299999999999998</v>
      </c>
      <c r="R353" s="247"/>
      <c r="S353" s="247" t="s">
        <v>131</v>
      </c>
      <c r="T353" s="248" t="s">
        <v>131</v>
      </c>
      <c r="U353" s="230">
        <v>8.5</v>
      </c>
      <c r="V353" s="230">
        <f>ROUND(E353*U353,2)</f>
        <v>7.17</v>
      </c>
      <c r="W353" s="230"/>
      <c r="X353" s="230" t="s">
        <v>173</v>
      </c>
      <c r="Y353" s="230" t="s">
        <v>134</v>
      </c>
      <c r="Z353" s="210"/>
      <c r="AA353" s="210"/>
      <c r="AB353" s="210"/>
      <c r="AC353" s="210"/>
      <c r="AD353" s="210"/>
      <c r="AE353" s="210"/>
      <c r="AF353" s="210"/>
      <c r="AG353" s="210" t="s">
        <v>174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5">
      <c r="A354" s="227"/>
      <c r="B354" s="228"/>
      <c r="C354" s="276" t="s">
        <v>1098</v>
      </c>
      <c r="D354" s="272"/>
      <c r="E354" s="273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176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76" t="s">
        <v>1099</v>
      </c>
      <c r="D355" s="272"/>
      <c r="E355" s="273">
        <v>2.4140299999999999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176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76" t="s">
        <v>1100</v>
      </c>
      <c r="D356" s="272"/>
      <c r="E356" s="273">
        <v>-1.57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176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x14ac:dyDescent="0.25">
      <c r="A357" s="235" t="s">
        <v>126</v>
      </c>
      <c r="B357" s="236" t="s">
        <v>85</v>
      </c>
      <c r="C357" s="259" t="s">
        <v>86</v>
      </c>
      <c r="D357" s="237"/>
      <c r="E357" s="238"/>
      <c r="F357" s="239"/>
      <c r="G357" s="239">
        <f>SUMIF(AG358:AG359,"&lt;&gt;NOR",G358:G359)</f>
        <v>0</v>
      </c>
      <c r="H357" s="239"/>
      <c r="I357" s="239">
        <f>SUM(I358:I359)</f>
        <v>0</v>
      </c>
      <c r="J357" s="239"/>
      <c r="K357" s="239">
        <f>SUM(K358:K359)</f>
        <v>0</v>
      </c>
      <c r="L357" s="239"/>
      <c r="M357" s="239">
        <f>SUM(M358:M359)</f>
        <v>0</v>
      </c>
      <c r="N357" s="238"/>
      <c r="O357" s="238">
        <f>SUM(O358:O359)</f>
        <v>0</v>
      </c>
      <c r="P357" s="238"/>
      <c r="Q357" s="238">
        <f>SUM(Q358:Q359)</f>
        <v>0</v>
      </c>
      <c r="R357" s="239"/>
      <c r="S357" s="239"/>
      <c r="T357" s="240"/>
      <c r="U357" s="234"/>
      <c r="V357" s="234">
        <f>SUM(V358:V359)</f>
        <v>275.86</v>
      </c>
      <c r="W357" s="234"/>
      <c r="X357" s="234"/>
      <c r="Y357" s="234"/>
      <c r="AG357" t="s">
        <v>127</v>
      </c>
    </row>
    <row r="358" spans="1:60" outlineLevel="1" x14ac:dyDescent="0.25">
      <c r="A358" s="242">
        <v>81</v>
      </c>
      <c r="B358" s="243" t="s">
        <v>839</v>
      </c>
      <c r="C358" s="260" t="s">
        <v>840</v>
      </c>
      <c r="D358" s="244" t="s">
        <v>335</v>
      </c>
      <c r="E358" s="245">
        <v>1304.2964999999999</v>
      </c>
      <c r="F358" s="246"/>
      <c r="G358" s="247">
        <f>ROUND(E358*F358,2)</f>
        <v>0</v>
      </c>
      <c r="H358" s="246"/>
      <c r="I358" s="247">
        <f>ROUND(E358*H358,2)</f>
        <v>0</v>
      </c>
      <c r="J358" s="246"/>
      <c r="K358" s="247">
        <f>ROUND(E358*J358,2)</f>
        <v>0</v>
      </c>
      <c r="L358" s="247">
        <v>21</v>
      </c>
      <c r="M358" s="247">
        <f>G358*(1+L358/100)</f>
        <v>0</v>
      </c>
      <c r="N358" s="245">
        <v>0</v>
      </c>
      <c r="O358" s="245">
        <f>ROUND(E358*N358,2)</f>
        <v>0</v>
      </c>
      <c r="P358" s="245">
        <v>0</v>
      </c>
      <c r="Q358" s="245">
        <f>ROUND(E358*P358,2)</f>
        <v>0</v>
      </c>
      <c r="R358" s="247"/>
      <c r="S358" s="247" t="s">
        <v>131</v>
      </c>
      <c r="T358" s="248" t="s">
        <v>131</v>
      </c>
      <c r="U358" s="230">
        <v>0.21149999999999999</v>
      </c>
      <c r="V358" s="230">
        <f>ROUND(E358*U358,2)</f>
        <v>275.86</v>
      </c>
      <c r="W358" s="230"/>
      <c r="X358" s="230" t="s">
        <v>459</v>
      </c>
      <c r="Y358" s="230" t="s">
        <v>134</v>
      </c>
      <c r="Z358" s="210"/>
      <c r="AA358" s="210"/>
      <c r="AB358" s="210"/>
      <c r="AC358" s="210"/>
      <c r="AD358" s="210"/>
      <c r="AE358" s="210"/>
      <c r="AF358" s="210"/>
      <c r="AG358" s="210" t="s">
        <v>460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1" t="s">
        <v>841</v>
      </c>
      <c r="D359" s="249"/>
      <c r="E359" s="249"/>
      <c r="F359" s="249"/>
      <c r="G359" s="249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137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x14ac:dyDescent="0.25">
      <c r="A360" s="235" t="s">
        <v>126</v>
      </c>
      <c r="B360" s="236" t="s">
        <v>95</v>
      </c>
      <c r="C360" s="259" t="s">
        <v>96</v>
      </c>
      <c r="D360" s="237"/>
      <c r="E360" s="238"/>
      <c r="F360" s="239"/>
      <c r="G360" s="239">
        <f>SUMIF(AG361:AG364,"&lt;&gt;NOR",G361:G364)</f>
        <v>0</v>
      </c>
      <c r="H360" s="239"/>
      <c r="I360" s="239">
        <f>SUM(I361:I364)</f>
        <v>0</v>
      </c>
      <c r="J360" s="239"/>
      <c r="K360" s="239">
        <f>SUM(K361:K364)</f>
        <v>0</v>
      </c>
      <c r="L360" s="239"/>
      <c r="M360" s="239">
        <f>SUM(M361:M364)</f>
        <v>0</v>
      </c>
      <c r="N360" s="238"/>
      <c r="O360" s="238">
        <f>SUM(O361:O364)</f>
        <v>0</v>
      </c>
      <c r="P360" s="238"/>
      <c r="Q360" s="238">
        <f>SUM(Q361:Q364)</f>
        <v>0</v>
      </c>
      <c r="R360" s="239"/>
      <c r="S360" s="239"/>
      <c r="T360" s="240"/>
      <c r="U360" s="234"/>
      <c r="V360" s="234">
        <f>SUM(V361:V364)</f>
        <v>8.3199999999999985</v>
      </c>
      <c r="W360" s="234"/>
      <c r="X360" s="234"/>
      <c r="Y360" s="234"/>
      <c r="AG360" t="s">
        <v>127</v>
      </c>
    </row>
    <row r="361" spans="1:60" outlineLevel="1" x14ac:dyDescent="0.25">
      <c r="A361" s="252">
        <v>82</v>
      </c>
      <c r="B361" s="253" t="s">
        <v>461</v>
      </c>
      <c r="C361" s="263" t="s">
        <v>462</v>
      </c>
      <c r="D361" s="254" t="s">
        <v>335</v>
      </c>
      <c r="E361" s="255">
        <v>47.042070000000002</v>
      </c>
      <c r="F361" s="256"/>
      <c r="G361" s="257">
        <f>ROUND(E361*F361,2)</f>
        <v>0</v>
      </c>
      <c r="H361" s="256"/>
      <c r="I361" s="257">
        <f>ROUND(E361*H361,2)</f>
        <v>0</v>
      </c>
      <c r="J361" s="256"/>
      <c r="K361" s="257">
        <f>ROUND(E361*J361,2)</f>
        <v>0</v>
      </c>
      <c r="L361" s="257">
        <v>21</v>
      </c>
      <c r="M361" s="257">
        <f>G361*(1+L361/100)</f>
        <v>0</v>
      </c>
      <c r="N361" s="255">
        <v>0</v>
      </c>
      <c r="O361" s="255">
        <f>ROUND(E361*N361,2)</f>
        <v>0</v>
      </c>
      <c r="P361" s="255">
        <v>0</v>
      </c>
      <c r="Q361" s="255">
        <f>ROUND(E361*P361,2)</f>
        <v>0</v>
      </c>
      <c r="R361" s="257"/>
      <c r="S361" s="257" t="s">
        <v>131</v>
      </c>
      <c r="T361" s="258" t="s">
        <v>131</v>
      </c>
      <c r="U361" s="230">
        <v>0.155</v>
      </c>
      <c r="V361" s="230">
        <f>ROUND(E361*U361,2)</f>
        <v>7.29</v>
      </c>
      <c r="W361" s="230"/>
      <c r="X361" s="230" t="s">
        <v>463</v>
      </c>
      <c r="Y361" s="230" t="s">
        <v>134</v>
      </c>
      <c r="Z361" s="210"/>
      <c r="AA361" s="210"/>
      <c r="AB361" s="210"/>
      <c r="AC361" s="210"/>
      <c r="AD361" s="210"/>
      <c r="AE361" s="210"/>
      <c r="AF361" s="210"/>
      <c r="AG361" s="210" t="s">
        <v>464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52">
        <v>83</v>
      </c>
      <c r="B362" s="253" t="s">
        <v>465</v>
      </c>
      <c r="C362" s="263" t="s">
        <v>466</v>
      </c>
      <c r="D362" s="254" t="s">
        <v>335</v>
      </c>
      <c r="E362" s="255">
        <v>94.084140000000005</v>
      </c>
      <c r="F362" s="256"/>
      <c r="G362" s="257">
        <f>ROUND(E362*F362,2)</f>
        <v>0</v>
      </c>
      <c r="H362" s="256"/>
      <c r="I362" s="257">
        <f>ROUND(E362*H362,2)</f>
        <v>0</v>
      </c>
      <c r="J362" s="256"/>
      <c r="K362" s="257">
        <f>ROUND(E362*J362,2)</f>
        <v>0</v>
      </c>
      <c r="L362" s="257">
        <v>21</v>
      </c>
      <c r="M362" s="257">
        <f>G362*(1+L362/100)</f>
        <v>0</v>
      </c>
      <c r="N362" s="255">
        <v>0</v>
      </c>
      <c r="O362" s="255">
        <f>ROUND(E362*N362,2)</f>
        <v>0</v>
      </c>
      <c r="P362" s="255">
        <v>0</v>
      </c>
      <c r="Q362" s="255">
        <f>ROUND(E362*P362,2)</f>
        <v>0</v>
      </c>
      <c r="R362" s="257"/>
      <c r="S362" s="257" t="s">
        <v>131</v>
      </c>
      <c r="T362" s="258" t="s">
        <v>131</v>
      </c>
      <c r="U362" s="230">
        <v>8.0000000000000002E-3</v>
      </c>
      <c r="V362" s="230">
        <f>ROUND(E362*U362,2)</f>
        <v>0.75</v>
      </c>
      <c r="W362" s="230"/>
      <c r="X362" s="230" t="s">
        <v>463</v>
      </c>
      <c r="Y362" s="230" t="s">
        <v>134</v>
      </c>
      <c r="Z362" s="210"/>
      <c r="AA362" s="210"/>
      <c r="AB362" s="210"/>
      <c r="AC362" s="210"/>
      <c r="AD362" s="210"/>
      <c r="AE362" s="210"/>
      <c r="AF362" s="210"/>
      <c r="AG362" s="210" t="s">
        <v>464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42">
        <v>84</v>
      </c>
      <c r="B363" s="243" t="s">
        <v>467</v>
      </c>
      <c r="C363" s="260" t="s">
        <v>468</v>
      </c>
      <c r="D363" s="244" t="s">
        <v>335</v>
      </c>
      <c r="E363" s="245">
        <v>47.042070000000002</v>
      </c>
      <c r="F363" s="246"/>
      <c r="G363" s="247">
        <f>ROUND(E363*F363,2)</f>
        <v>0</v>
      </c>
      <c r="H363" s="246"/>
      <c r="I363" s="247">
        <f>ROUND(E363*H363,2)</f>
        <v>0</v>
      </c>
      <c r="J363" s="246"/>
      <c r="K363" s="247">
        <f>ROUND(E363*J363,2)</f>
        <v>0</v>
      </c>
      <c r="L363" s="247">
        <v>21</v>
      </c>
      <c r="M363" s="247">
        <f>G363*(1+L363/100)</f>
        <v>0</v>
      </c>
      <c r="N363" s="245">
        <v>0</v>
      </c>
      <c r="O363" s="245">
        <f>ROUND(E363*N363,2)</f>
        <v>0</v>
      </c>
      <c r="P363" s="245">
        <v>0</v>
      </c>
      <c r="Q363" s="245">
        <f>ROUND(E363*P363,2)</f>
        <v>0</v>
      </c>
      <c r="R363" s="247"/>
      <c r="S363" s="247" t="s">
        <v>131</v>
      </c>
      <c r="T363" s="248" t="s">
        <v>131</v>
      </c>
      <c r="U363" s="230">
        <v>6.0000000000000001E-3</v>
      </c>
      <c r="V363" s="230">
        <f>ROUND(E363*U363,2)</f>
        <v>0.28000000000000003</v>
      </c>
      <c r="W363" s="230"/>
      <c r="X363" s="230" t="s">
        <v>463</v>
      </c>
      <c r="Y363" s="230" t="s">
        <v>134</v>
      </c>
      <c r="Z363" s="210"/>
      <c r="AA363" s="210"/>
      <c r="AB363" s="210"/>
      <c r="AC363" s="210"/>
      <c r="AD363" s="210"/>
      <c r="AE363" s="210"/>
      <c r="AF363" s="210"/>
      <c r="AG363" s="210" t="s">
        <v>464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5">
      <c r="A364" s="227"/>
      <c r="B364" s="228"/>
      <c r="C364" s="261" t="s">
        <v>469</v>
      </c>
      <c r="D364" s="249"/>
      <c r="E364" s="249"/>
      <c r="F364" s="249"/>
      <c r="G364" s="249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137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5">
      <c r="A365" s="3"/>
      <c r="B365" s="4"/>
      <c r="C365" s="265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AE365">
        <v>15</v>
      </c>
      <c r="AF365">
        <v>21</v>
      </c>
      <c r="AG365" t="s">
        <v>112</v>
      </c>
    </row>
    <row r="366" spans="1:60" x14ac:dyDescent="0.25">
      <c r="A366" s="213"/>
      <c r="B366" s="214" t="s">
        <v>31</v>
      </c>
      <c r="C366" s="266"/>
      <c r="D366" s="215"/>
      <c r="E366" s="216"/>
      <c r="F366" s="216"/>
      <c r="G366" s="241">
        <f>G8+G194+G205+G214+G221+G345+G349+G352+G357+G360</f>
        <v>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E366">
        <f>SUMIF(L7:L364,AE365,G7:G364)</f>
        <v>0</v>
      </c>
      <c r="AF366">
        <f>SUMIF(L7:L364,AF365,G7:G364)</f>
        <v>0</v>
      </c>
      <c r="AG366" t="s">
        <v>164</v>
      </c>
    </row>
    <row r="367" spans="1:60" x14ac:dyDescent="0.25">
      <c r="A367" s="3"/>
      <c r="B367" s="4"/>
      <c r="C367" s="265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 x14ac:dyDescent="0.25">
      <c r="A368" s="3"/>
      <c r="B368" s="4"/>
      <c r="C368" s="265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33" x14ac:dyDescent="0.25">
      <c r="A369" s="217" t="s">
        <v>165</v>
      </c>
      <c r="B369" s="217"/>
      <c r="C369" s="267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33" x14ac:dyDescent="0.25">
      <c r="A370" s="218"/>
      <c r="B370" s="219"/>
      <c r="C370" s="268"/>
      <c r="D370" s="219"/>
      <c r="E370" s="219"/>
      <c r="F370" s="219"/>
      <c r="G370" s="22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G370" t="s">
        <v>166</v>
      </c>
    </row>
    <row r="371" spans="1:33" x14ac:dyDescent="0.25">
      <c r="A371" s="221"/>
      <c r="B371" s="222"/>
      <c r="C371" s="269"/>
      <c r="D371" s="222"/>
      <c r="E371" s="222"/>
      <c r="F371" s="222"/>
      <c r="G371" s="22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5">
      <c r="A372" s="221"/>
      <c r="B372" s="222"/>
      <c r="C372" s="269"/>
      <c r="D372" s="222"/>
      <c r="E372" s="222"/>
      <c r="F372" s="222"/>
      <c r="G372" s="22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5">
      <c r="A373" s="221"/>
      <c r="B373" s="222"/>
      <c r="C373" s="269"/>
      <c r="D373" s="222"/>
      <c r="E373" s="222"/>
      <c r="F373" s="222"/>
      <c r="G373" s="22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5">
      <c r="A374" s="224"/>
      <c r="B374" s="225"/>
      <c r="C374" s="270"/>
      <c r="D374" s="225"/>
      <c r="E374" s="225"/>
      <c r="F374" s="225"/>
      <c r="G374" s="22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33" x14ac:dyDescent="0.25">
      <c r="A375" s="3"/>
      <c r="B375" s="4"/>
      <c r="C375" s="265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5">
      <c r="C376" s="271"/>
      <c r="D376" s="10"/>
      <c r="AG376" t="s">
        <v>169</v>
      </c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1">
    <mergeCell ref="C364:G364"/>
    <mergeCell ref="C304:G304"/>
    <mergeCell ref="C305:G305"/>
    <mergeCell ref="C307:G307"/>
    <mergeCell ref="C308:G308"/>
    <mergeCell ref="C309:G309"/>
    <mergeCell ref="C359:G359"/>
    <mergeCell ref="C267:G267"/>
    <mergeCell ref="C268:G268"/>
    <mergeCell ref="C269:G269"/>
    <mergeCell ref="C270:G270"/>
    <mergeCell ref="C301:G301"/>
    <mergeCell ref="C302:G302"/>
    <mergeCell ref="C260:G260"/>
    <mergeCell ref="C262:G262"/>
    <mergeCell ref="C263:G263"/>
    <mergeCell ref="C264:G264"/>
    <mergeCell ref="C265:G265"/>
    <mergeCell ref="C266:G266"/>
    <mergeCell ref="C253:G253"/>
    <mergeCell ref="C254:G254"/>
    <mergeCell ref="C255:G255"/>
    <mergeCell ref="C256:G256"/>
    <mergeCell ref="C257:G257"/>
    <mergeCell ref="C259:G259"/>
    <mergeCell ref="C246:G246"/>
    <mergeCell ref="C247:G247"/>
    <mergeCell ref="C249:G249"/>
    <mergeCell ref="C250:G250"/>
    <mergeCell ref="C251:G251"/>
    <mergeCell ref="C252:G252"/>
    <mergeCell ref="A1:G1"/>
    <mergeCell ref="C2:G2"/>
    <mergeCell ref="C3:G3"/>
    <mergeCell ref="C4:G4"/>
    <mergeCell ref="A369:C369"/>
    <mergeCell ref="A370:G374"/>
    <mergeCell ref="C170:G170"/>
    <mergeCell ref="C190:G190"/>
    <mergeCell ref="C192:G192"/>
    <mergeCell ref="C193:G19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0F6E-13BA-4A64-8A70-9471ED2309BC}">
  <sheetPr>
    <outlinePr summaryBelow="0"/>
  </sheetPr>
  <dimension ref="A1:BH5000"/>
  <sheetViews>
    <sheetView workbookViewId="0">
      <pane ySplit="7" topLeftCell="A449" activePane="bottomLeft" state="frozen"/>
      <selection pane="bottomLeft" activeCell="AD466" sqref="AD466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62</v>
      </c>
      <c r="C8" s="259" t="s">
        <v>63</v>
      </c>
      <c r="D8" s="237"/>
      <c r="E8" s="238"/>
      <c r="F8" s="239"/>
      <c r="G8" s="239">
        <f>SUMIF(AG9:AG180,"&lt;&gt;NOR",G9:G180)</f>
        <v>0</v>
      </c>
      <c r="H8" s="239"/>
      <c r="I8" s="239">
        <f>SUM(I9:I180)</f>
        <v>0</v>
      </c>
      <c r="J8" s="239"/>
      <c r="K8" s="239">
        <f>SUM(K9:K180)</f>
        <v>0</v>
      </c>
      <c r="L8" s="239"/>
      <c r="M8" s="239">
        <f>SUM(M9:M180)</f>
        <v>0</v>
      </c>
      <c r="N8" s="238"/>
      <c r="O8" s="238">
        <f>SUM(O9:O180)</f>
        <v>238.9</v>
      </c>
      <c r="P8" s="238"/>
      <c r="Q8" s="238">
        <f>SUM(Q9:Q180)</f>
        <v>154.11999999999998</v>
      </c>
      <c r="R8" s="239"/>
      <c r="S8" s="239"/>
      <c r="T8" s="240"/>
      <c r="U8" s="234"/>
      <c r="V8" s="234">
        <f>SUM(V9:V180)</f>
        <v>2757.46</v>
      </c>
      <c r="W8" s="234"/>
      <c r="X8" s="234"/>
      <c r="Y8" s="234"/>
      <c r="AG8" t="s">
        <v>127</v>
      </c>
    </row>
    <row r="9" spans="1:60" outlineLevel="1" x14ac:dyDescent="0.25">
      <c r="A9" s="242">
        <v>1</v>
      </c>
      <c r="B9" s="243" t="s">
        <v>170</v>
      </c>
      <c r="C9" s="260" t="s">
        <v>171</v>
      </c>
      <c r="D9" s="244" t="s">
        <v>172</v>
      </c>
      <c r="E9" s="245">
        <v>167.46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131</v>
      </c>
      <c r="T9" s="248" t="s">
        <v>131</v>
      </c>
      <c r="U9" s="230">
        <v>0.20899999999999999</v>
      </c>
      <c r="V9" s="230">
        <f>ROUND(E9*U9,2)</f>
        <v>35</v>
      </c>
      <c r="W9" s="230"/>
      <c r="X9" s="230" t="s">
        <v>173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76" t="s">
        <v>198</v>
      </c>
      <c r="D10" s="272"/>
      <c r="E10" s="273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176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76" t="s">
        <v>1106</v>
      </c>
      <c r="D11" s="272"/>
      <c r="E11" s="273">
        <v>167.46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176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2">
        <v>2</v>
      </c>
      <c r="B12" s="243" t="s">
        <v>1107</v>
      </c>
      <c r="C12" s="260" t="s">
        <v>1108</v>
      </c>
      <c r="D12" s="244" t="s">
        <v>172</v>
      </c>
      <c r="E12" s="245">
        <v>14.881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0.66</v>
      </c>
      <c r="Q12" s="245">
        <f>ROUND(E12*P12,2)</f>
        <v>9.82</v>
      </c>
      <c r="R12" s="247"/>
      <c r="S12" s="247" t="s">
        <v>131</v>
      </c>
      <c r="T12" s="248" t="s">
        <v>131</v>
      </c>
      <c r="U12" s="230">
        <v>1.0529999999999999</v>
      </c>
      <c r="V12" s="230">
        <f>ROUND(E12*U12,2)</f>
        <v>15.67</v>
      </c>
      <c r="W12" s="230"/>
      <c r="X12" s="230" t="s">
        <v>173</v>
      </c>
      <c r="Y12" s="230" t="s">
        <v>134</v>
      </c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76" t="s">
        <v>1109</v>
      </c>
      <c r="D13" s="272"/>
      <c r="E13" s="273">
        <v>14.881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176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2">
        <v>3</v>
      </c>
      <c r="B14" s="243" t="s">
        <v>1110</v>
      </c>
      <c r="C14" s="260" t="s">
        <v>1111</v>
      </c>
      <c r="D14" s="244" t="s">
        <v>172</v>
      </c>
      <c r="E14" s="245">
        <v>178.50899999999999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0.33</v>
      </c>
      <c r="Q14" s="245">
        <f>ROUND(E14*P14,2)</f>
        <v>58.91</v>
      </c>
      <c r="R14" s="247"/>
      <c r="S14" s="247" t="s">
        <v>131</v>
      </c>
      <c r="T14" s="248" t="s">
        <v>131</v>
      </c>
      <c r="U14" s="230">
        <v>0.06</v>
      </c>
      <c r="V14" s="230">
        <f>ROUND(E14*U14,2)</f>
        <v>10.71</v>
      </c>
      <c r="W14" s="230"/>
      <c r="X14" s="230" t="s">
        <v>173</v>
      </c>
      <c r="Y14" s="230" t="s">
        <v>134</v>
      </c>
      <c r="Z14" s="210"/>
      <c r="AA14" s="210"/>
      <c r="AB14" s="210"/>
      <c r="AC14" s="210"/>
      <c r="AD14" s="210"/>
      <c r="AE14" s="210"/>
      <c r="AF14" s="210"/>
      <c r="AG14" s="210" t="s">
        <v>174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76" t="s">
        <v>1112</v>
      </c>
      <c r="D15" s="272"/>
      <c r="E15" s="273">
        <v>178.50899999999999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176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2">
        <v>4</v>
      </c>
      <c r="B16" s="243" t="s">
        <v>1113</v>
      </c>
      <c r="C16" s="260" t="s">
        <v>1114</v>
      </c>
      <c r="D16" s="244" t="s">
        <v>172</v>
      </c>
      <c r="E16" s="245">
        <v>29.440999999999999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0.24199999999999999</v>
      </c>
      <c r="Q16" s="245">
        <f>ROUND(E16*P16,2)</f>
        <v>7.12</v>
      </c>
      <c r="R16" s="247"/>
      <c r="S16" s="247" t="s">
        <v>131</v>
      </c>
      <c r="T16" s="248" t="s">
        <v>131</v>
      </c>
      <c r="U16" s="230">
        <v>0.39979999999999999</v>
      </c>
      <c r="V16" s="230">
        <f>ROUND(E16*U16,2)</f>
        <v>11.77</v>
      </c>
      <c r="W16" s="230"/>
      <c r="X16" s="230" t="s">
        <v>173</v>
      </c>
      <c r="Y16" s="230" t="s">
        <v>134</v>
      </c>
      <c r="Z16" s="210"/>
      <c r="AA16" s="210"/>
      <c r="AB16" s="210"/>
      <c r="AC16" s="210"/>
      <c r="AD16" s="210"/>
      <c r="AE16" s="210"/>
      <c r="AF16" s="210"/>
      <c r="AG16" s="210" t="s">
        <v>174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76" t="s">
        <v>1115</v>
      </c>
      <c r="D17" s="272"/>
      <c r="E17" s="273">
        <v>29.440999999999999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176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2">
        <v>5</v>
      </c>
      <c r="B18" s="243" t="s">
        <v>1116</v>
      </c>
      <c r="C18" s="260" t="s">
        <v>1117</v>
      </c>
      <c r="D18" s="244" t="s">
        <v>172</v>
      </c>
      <c r="E18" s="245">
        <v>311.14499999999998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0</v>
      </c>
      <c r="O18" s="245">
        <f>ROUND(E18*N18,2)</f>
        <v>0</v>
      </c>
      <c r="P18" s="245">
        <v>0.11</v>
      </c>
      <c r="Q18" s="245">
        <f>ROUND(E18*P18,2)</f>
        <v>34.229999999999997</v>
      </c>
      <c r="R18" s="247"/>
      <c r="S18" s="247" t="s">
        <v>131</v>
      </c>
      <c r="T18" s="248" t="s">
        <v>131</v>
      </c>
      <c r="U18" s="230">
        <v>4.2999999999999997E-2</v>
      </c>
      <c r="V18" s="230">
        <f>ROUND(E18*U18,2)</f>
        <v>13.38</v>
      </c>
      <c r="W18" s="230"/>
      <c r="X18" s="230" t="s">
        <v>173</v>
      </c>
      <c r="Y18" s="230" t="s">
        <v>134</v>
      </c>
      <c r="Z18" s="210"/>
      <c r="AA18" s="210"/>
      <c r="AB18" s="210"/>
      <c r="AC18" s="210"/>
      <c r="AD18" s="210"/>
      <c r="AE18" s="210"/>
      <c r="AF18" s="210"/>
      <c r="AG18" s="210" t="s">
        <v>174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76" t="s">
        <v>1118</v>
      </c>
      <c r="D19" s="272"/>
      <c r="E19" s="273">
        <v>311.14499999999998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176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2">
        <v>6</v>
      </c>
      <c r="B20" s="243" t="s">
        <v>1119</v>
      </c>
      <c r="C20" s="260" t="s">
        <v>1120</v>
      </c>
      <c r="D20" s="244" t="s">
        <v>172</v>
      </c>
      <c r="E20" s="245">
        <v>311.14499999999998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0.14154</v>
      </c>
      <c r="Q20" s="245">
        <f>ROUND(E20*P20,2)</f>
        <v>44.04</v>
      </c>
      <c r="R20" s="247"/>
      <c r="S20" s="247" t="s">
        <v>131</v>
      </c>
      <c r="T20" s="248" t="s">
        <v>131</v>
      </c>
      <c r="U20" s="230">
        <v>6.0000000000000001E-3</v>
      </c>
      <c r="V20" s="230">
        <f>ROUND(E20*U20,2)</f>
        <v>1.87</v>
      </c>
      <c r="W20" s="230"/>
      <c r="X20" s="230" t="s">
        <v>173</v>
      </c>
      <c r="Y20" s="230" t="s">
        <v>134</v>
      </c>
      <c r="Z20" s="210"/>
      <c r="AA20" s="210"/>
      <c r="AB20" s="210"/>
      <c r="AC20" s="210"/>
      <c r="AD20" s="210"/>
      <c r="AE20" s="210"/>
      <c r="AF20" s="210"/>
      <c r="AG20" s="210" t="s">
        <v>174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27"/>
      <c r="B21" s="228"/>
      <c r="C21" s="276" t="s">
        <v>1118</v>
      </c>
      <c r="D21" s="272"/>
      <c r="E21" s="273">
        <v>311.14499999999998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176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2">
        <v>7</v>
      </c>
      <c r="B22" s="243" t="s">
        <v>480</v>
      </c>
      <c r="C22" s="260" t="s">
        <v>481</v>
      </c>
      <c r="D22" s="244" t="s">
        <v>482</v>
      </c>
      <c r="E22" s="245">
        <v>240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131</v>
      </c>
      <c r="T22" s="248" t="s">
        <v>131</v>
      </c>
      <c r="U22" s="230">
        <v>0.20300000000000001</v>
      </c>
      <c r="V22" s="230">
        <f>ROUND(E22*U22,2)</f>
        <v>48.72</v>
      </c>
      <c r="W22" s="230"/>
      <c r="X22" s="230" t="s">
        <v>173</v>
      </c>
      <c r="Y22" s="230" t="s">
        <v>134</v>
      </c>
      <c r="Z22" s="210"/>
      <c r="AA22" s="210"/>
      <c r="AB22" s="210"/>
      <c r="AC22" s="210"/>
      <c r="AD22" s="210"/>
      <c r="AE22" s="210"/>
      <c r="AF22" s="210"/>
      <c r="AG22" s="210" t="s">
        <v>174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76" t="s">
        <v>483</v>
      </c>
      <c r="D23" s="272"/>
      <c r="E23" s="273">
        <v>240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176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2">
        <v>8</v>
      </c>
      <c r="B24" s="243" t="s">
        <v>484</v>
      </c>
      <c r="C24" s="260" t="s">
        <v>485</v>
      </c>
      <c r="D24" s="244" t="s">
        <v>486</v>
      </c>
      <c r="E24" s="245">
        <v>240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131</v>
      </c>
      <c r="T24" s="248" t="s">
        <v>131</v>
      </c>
      <c r="U24" s="230">
        <v>0</v>
      </c>
      <c r="V24" s="230">
        <f>ROUND(E24*U24,2)</f>
        <v>0</v>
      </c>
      <c r="W24" s="230"/>
      <c r="X24" s="230" t="s">
        <v>173</v>
      </c>
      <c r="Y24" s="230" t="s">
        <v>134</v>
      </c>
      <c r="Z24" s="210"/>
      <c r="AA24" s="210"/>
      <c r="AB24" s="210"/>
      <c r="AC24" s="210"/>
      <c r="AD24" s="210"/>
      <c r="AE24" s="210"/>
      <c r="AF24" s="210"/>
      <c r="AG24" s="210" t="s">
        <v>174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76" t="s">
        <v>483</v>
      </c>
      <c r="D25" s="272"/>
      <c r="E25" s="273">
        <v>240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176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2">
        <v>9</v>
      </c>
      <c r="B26" s="243" t="s">
        <v>857</v>
      </c>
      <c r="C26" s="260" t="s">
        <v>858</v>
      </c>
      <c r="D26" s="244" t="s">
        <v>190</v>
      </c>
      <c r="E26" s="245">
        <v>15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1.0699999999999999E-2</v>
      </c>
      <c r="O26" s="245">
        <f>ROUND(E26*N26,2)</f>
        <v>0.16</v>
      </c>
      <c r="P26" s="245">
        <v>0</v>
      </c>
      <c r="Q26" s="245">
        <f>ROUND(E26*P26,2)</f>
        <v>0</v>
      </c>
      <c r="R26" s="247"/>
      <c r="S26" s="247" t="s">
        <v>131</v>
      </c>
      <c r="T26" s="248" t="s">
        <v>131</v>
      </c>
      <c r="U26" s="230">
        <v>0.90800000000000003</v>
      </c>
      <c r="V26" s="230">
        <f>ROUND(E26*U26,2)</f>
        <v>13.62</v>
      </c>
      <c r="W26" s="230"/>
      <c r="X26" s="230" t="s">
        <v>173</v>
      </c>
      <c r="Y26" s="230" t="s">
        <v>134</v>
      </c>
      <c r="Z26" s="210"/>
      <c r="AA26" s="210"/>
      <c r="AB26" s="210"/>
      <c r="AC26" s="210"/>
      <c r="AD26" s="210"/>
      <c r="AE26" s="210"/>
      <c r="AF26" s="210"/>
      <c r="AG26" s="210" t="s">
        <v>174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27"/>
      <c r="B27" s="228"/>
      <c r="C27" s="276" t="s">
        <v>1121</v>
      </c>
      <c r="D27" s="272"/>
      <c r="E27" s="273">
        <v>6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176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76" t="s">
        <v>1122</v>
      </c>
      <c r="D28" s="272"/>
      <c r="E28" s="273">
        <v>7.5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176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76" t="s">
        <v>1123</v>
      </c>
      <c r="D29" s="272"/>
      <c r="E29" s="273">
        <v>1.5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176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2">
        <v>10</v>
      </c>
      <c r="B30" s="243" t="s">
        <v>862</v>
      </c>
      <c r="C30" s="260" t="s">
        <v>863</v>
      </c>
      <c r="D30" s="244" t="s">
        <v>190</v>
      </c>
      <c r="E30" s="245">
        <v>7.5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2.478E-2</v>
      </c>
      <c r="O30" s="245">
        <f>ROUND(E30*N30,2)</f>
        <v>0.19</v>
      </c>
      <c r="P30" s="245">
        <v>0</v>
      </c>
      <c r="Q30" s="245">
        <f>ROUND(E30*P30,2)</f>
        <v>0</v>
      </c>
      <c r="R30" s="247"/>
      <c r="S30" s="247" t="s">
        <v>131</v>
      </c>
      <c r="T30" s="248" t="s">
        <v>131</v>
      </c>
      <c r="U30" s="230">
        <v>0.54700000000000004</v>
      </c>
      <c r="V30" s="230">
        <f>ROUND(E30*U30,2)</f>
        <v>4.0999999999999996</v>
      </c>
      <c r="W30" s="230"/>
      <c r="X30" s="230" t="s">
        <v>173</v>
      </c>
      <c r="Y30" s="230" t="s">
        <v>134</v>
      </c>
      <c r="Z30" s="210"/>
      <c r="AA30" s="210"/>
      <c r="AB30" s="210"/>
      <c r="AC30" s="210"/>
      <c r="AD30" s="210"/>
      <c r="AE30" s="210"/>
      <c r="AF30" s="210"/>
      <c r="AG30" s="210" t="s">
        <v>174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76" t="s">
        <v>1124</v>
      </c>
      <c r="D31" s="272"/>
      <c r="E31" s="273">
        <v>7.5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176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2">
        <v>11</v>
      </c>
      <c r="B32" s="243" t="s">
        <v>192</v>
      </c>
      <c r="C32" s="260" t="s">
        <v>193</v>
      </c>
      <c r="D32" s="244" t="s">
        <v>194</v>
      </c>
      <c r="E32" s="245">
        <v>16.745999999999999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131</v>
      </c>
      <c r="T32" s="248" t="s">
        <v>131</v>
      </c>
      <c r="U32" s="230">
        <v>9.5200000000000007E-2</v>
      </c>
      <c r="V32" s="230">
        <f>ROUND(E32*U32,2)</f>
        <v>1.59</v>
      </c>
      <c r="W32" s="230"/>
      <c r="X32" s="230" t="s">
        <v>173</v>
      </c>
      <c r="Y32" s="230" t="s">
        <v>134</v>
      </c>
      <c r="Z32" s="210"/>
      <c r="AA32" s="210"/>
      <c r="AB32" s="210"/>
      <c r="AC32" s="210"/>
      <c r="AD32" s="210"/>
      <c r="AE32" s="210"/>
      <c r="AF32" s="210"/>
      <c r="AG32" s="210" t="s">
        <v>174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76" t="s">
        <v>198</v>
      </c>
      <c r="D33" s="272"/>
      <c r="E33" s="273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176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76" t="s">
        <v>1125</v>
      </c>
      <c r="D34" s="272"/>
      <c r="E34" s="273">
        <v>16.745999999999999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176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2">
        <v>12</v>
      </c>
      <c r="B35" s="243" t="s">
        <v>867</v>
      </c>
      <c r="C35" s="260" t="s">
        <v>868</v>
      </c>
      <c r="D35" s="244" t="s">
        <v>194</v>
      </c>
      <c r="E35" s="245">
        <v>33.75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131</v>
      </c>
      <c r="T35" s="248" t="s">
        <v>131</v>
      </c>
      <c r="U35" s="230">
        <v>1.7629999999999999</v>
      </c>
      <c r="V35" s="230">
        <f>ROUND(E35*U35,2)</f>
        <v>59.5</v>
      </c>
      <c r="W35" s="230"/>
      <c r="X35" s="230" t="s">
        <v>173</v>
      </c>
      <c r="Y35" s="230" t="s">
        <v>134</v>
      </c>
      <c r="Z35" s="210"/>
      <c r="AA35" s="210"/>
      <c r="AB35" s="210"/>
      <c r="AC35" s="210"/>
      <c r="AD35" s="210"/>
      <c r="AE35" s="210"/>
      <c r="AF35" s="210"/>
      <c r="AG35" s="210" t="s">
        <v>174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76" t="s">
        <v>869</v>
      </c>
      <c r="D36" s="272"/>
      <c r="E36" s="273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176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76" t="s">
        <v>1126</v>
      </c>
      <c r="D37" s="272"/>
      <c r="E37" s="273">
        <v>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176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76" t="s">
        <v>1127</v>
      </c>
      <c r="D38" s="272"/>
      <c r="E38" s="273">
        <v>11.25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176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76" t="s">
        <v>1128</v>
      </c>
      <c r="D39" s="272"/>
      <c r="E39" s="273">
        <v>2.25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176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76" t="s">
        <v>1129</v>
      </c>
      <c r="D40" s="272"/>
      <c r="E40" s="273">
        <v>11.25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176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2">
        <v>13</v>
      </c>
      <c r="B41" s="243" t="s">
        <v>1130</v>
      </c>
      <c r="C41" s="260" t="s">
        <v>1131</v>
      </c>
      <c r="D41" s="244" t="s">
        <v>194</v>
      </c>
      <c r="E41" s="245">
        <v>206.83320000000001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131</v>
      </c>
      <c r="T41" s="248" t="s">
        <v>131</v>
      </c>
      <c r="U41" s="230">
        <v>0.106</v>
      </c>
      <c r="V41" s="230">
        <f>ROUND(E41*U41,2)</f>
        <v>21.92</v>
      </c>
      <c r="W41" s="230"/>
      <c r="X41" s="230" t="s">
        <v>173</v>
      </c>
      <c r="Y41" s="230" t="s">
        <v>134</v>
      </c>
      <c r="Z41" s="210"/>
      <c r="AA41" s="210"/>
      <c r="AB41" s="210"/>
      <c r="AC41" s="210"/>
      <c r="AD41" s="210"/>
      <c r="AE41" s="210"/>
      <c r="AF41" s="210"/>
      <c r="AG41" s="210" t="s">
        <v>174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76" t="s">
        <v>198</v>
      </c>
      <c r="D42" s="272"/>
      <c r="E42" s="273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176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76" t="s">
        <v>490</v>
      </c>
      <c r="D43" s="272"/>
      <c r="E43" s="273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176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76" t="s">
        <v>1132</v>
      </c>
      <c r="D44" s="272"/>
      <c r="E44" s="273">
        <v>206.83320000000001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176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2">
        <v>14</v>
      </c>
      <c r="B45" s="243" t="s">
        <v>493</v>
      </c>
      <c r="C45" s="260" t="s">
        <v>494</v>
      </c>
      <c r="D45" s="244" t="s">
        <v>194</v>
      </c>
      <c r="E45" s="245">
        <v>103.4166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131</v>
      </c>
      <c r="T45" s="248" t="s">
        <v>131</v>
      </c>
      <c r="U45" s="230">
        <v>4.3099999999999999E-2</v>
      </c>
      <c r="V45" s="230">
        <f>ROUND(E45*U45,2)</f>
        <v>4.46</v>
      </c>
      <c r="W45" s="230"/>
      <c r="X45" s="230" t="s">
        <v>173</v>
      </c>
      <c r="Y45" s="230" t="s">
        <v>134</v>
      </c>
      <c r="Z45" s="210"/>
      <c r="AA45" s="210"/>
      <c r="AB45" s="210"/>
      <c r="AC45" s="210"/>
      <c r="AD45" s="210"/>
      <c r="AE45" s="210"/>
      <c r="AF45" s="210"/>
      <c r="AG45" s="210" t="s">
        <v>174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76" t="s">
        <v>198</v>
      </c>
      <c r="D46" s="272"/>
      <c r="E46" s="273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176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76" t="s">
        <v>219</v>
      </c>
      <c r="D47" s="272"/>
      <c r="E47" s="273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176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76" t="s">
        <v>1133</v>
      </c>
      <c r="D48" s="272"/>
      <c r="E48" s="273">
        <v>103.4166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176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2">
        <v>15</v>
      </c>
      <c r="B49" s="243" t="s">
        <v>496</v>
      </c>
      <c r="C49" s="260" t="s">
        <v>497</v>
      </c>
      <c r="D49" s="244" t="s">
        <v>194</v>
      </c>
      <c r="E49" s="245">
        <v>88.642799999999994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131</v>
      </c>
      <c r="T49" s="248" t="s">
        <v>131</v>
      </c>
      <c r="U49" s="230">
        <v>0.19</v>
      </c>
      <c r="V49" s="230">
        <f>ROUND(E49*U49,2)</f>
        <v>16.84</v>
      </c>
      <c r="W49" s="230"/>
      <c r="X49" s="230" t="s">
        <v>173</v>
      </c>
      <c r="Y49" s="230" t="s">
        <v>134</v>
      </c>
      <c r="Z49" s="210"/>
      <c r="AA49" s="210"/>
      <c r="AB49" s="210"/>
      <c r="AC49" s="210"/>
      <c r="AD49" s="210"/>
      <c r="AE49" s="210"/>
      <c r="AF49" s="210"/>
      <c r="AG49" s="210" t="s">
        <v>174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76" t="s">
        <v>198</v>
      </c>
      <c r="D50" s="272"/>
      <c r="E50" s="273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176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76" t="s">
        <v>498</v>
      </c>
      <c r="D51" s="272"/>
      <c r="E51" s="273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176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76" t="s">
        <v>1134</v>
      </c>
      <c r="D52" s="272"/>
      <c r="E52" s="273">
        <v>88.642799999999994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176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2">
        <v>16</v>
      </c>
      <c r="B53" s="243" t="s">
        <v>500</v>
      </c>
      <c r="C53" s="260" t="s">
        <v>501</v>
      </c>
      <c r="D53" s="244" t="s">
        <v>194</v>
      </c>
      <c r="E53" s="245">
        <v>44.321399999999997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/>
      <c r="S53" s="247" t="s">
        <v>131</v>
      </c>
      <c r="T53" s="248" t="s">
        <v>131</v>
      </c>
      <c r="U53" s="230">
        <v>0.1024</v>
      </c>
      <c r="V53" s="230">
        <f>ROUND(E53*U53,2)</f>
        <v>4.54</v>
      </c>
      <c r="W53" s="230"/>
      <c r="X53" s="230" t="s">
        <v>173</v>
      </c>
      <c r="Y53" s="230" t="s">
        <v>134</v>
      </c>
      <c r="Z53" s="210"/>
      <c r="AA53" s="210"/>
      <c r="AB53" s="210"/>
      <c r="AC53" s="210"/>
      <c r="AD53" s="210"/>
      <c r="AE53" s="210"/>
      <c r="AF53" s="210"/>
      <c r="AG53" s="210" t="s">
        <v>174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76" t="s">
        <v>198</v>
      </c>
      <c r="D54" s="272"/>
      <c r="E54" s="273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176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76" t="s">
        <v>219</v>
      </c>
      <c r="D55" s="272"/>
      <c r="E55" s="273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176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76" t="s">
        <v>1135</v>
      </c>
      <c r="D56" s="272"/>
      <c r="E56" s="273">
        <v>44.321399999999997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176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2">
        <v>17</v>
      </c>
      <c r="B57" s="243" t="s">
        <v>213</v>
      </c>
      <c r="C57" s="260" t="s">
        <v>214</v>
      </c>
      <c r="D57" s="244" t="s">
        <v>194</v>
      </c>
      <c r="E57" s="245">
        <v>774.88739999999996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131</v>
      </c>
      <c r="T57" s="248" t="s">
        <v>131</v>
      </c>
      <c r="U57" s="230">
        <v>0.156</v>
      </c>
      <c r="V57" s="230">
        <f>ROUND(E57*U57,2)</f>
        <v>120.88</v>
      </c>
      <c r="W57" s="230"/>
      <c r="X57" s="230" t="s">
        <v>173</v>
      </c>
      <c r="Y57" s="230" t="s">
        <v>134</v>
      </c>
      <c r="Z57" s="210"/>
      <c r="AA57" s="210"/>
      <c r="AB57" s="210"/>
      <c r="AC57" s="210"/>
      <c r="AD57" s="210"/>
      <c r="AE57" s="210"/>
      <c r="AF57" s="210"/>
      <c r="AG57" s="210" t="s">
        <v>174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76" t="s">
        <v>198</v>
      </c>
      <c r="D58" s="272"/>
      <c r="E58" s="273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176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76" t="s">
        <v>490</v>
      </c>
      <c r="D59" s="272"/>
      <c r="E59" s="273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176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76" t="s">
        <v>1136</v>
      </c>
      <c r="D60" s="272"/>
      <c r="E60" s="273">
        <v>606.97839999999997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176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76" t="s">
        <v>1137</v>
      </c>
      <c r="D61" s="272"/>
      <c r="E61" s="273">
        <v>21.9023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176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76" t="s">
        <v>1138</v>
      </c>
      <c r="D62" s="272"/>
      <c r="E62" s="273">
        <v>146.0067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176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2">
        <v>18</v>
      </c>
      <c r="B63" s="243" t="s">
        <v>217</v>
      </c>
      <c r="C63" s="260" t="s">
        <v>218</v>
      </c>
      <c r="D63" s="244" t="s">
        <v>194</v>
      </c>
      <c r="E63" s="245">
        <v>387.44369999999998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131</v>
      </c>
      <c r="T63" s="248" t="s">
        <v>131</v>
      </c>
      <c r="U63" s="230">
        <v>8.4000000000000005E-2</v>
      </c>
      <c r="V63" s="230">
        <f>ROUND(E63*U63,2)</f>
        <v>32.549999999999997</v>
      </c>
      <c r="W63" s="230"/>
      <c r="X63" s="230" t="s">
        <v>173</v>
      </c>
      <c r="Y63" s="230" t="s">
        <v>134</v>
      </c>
      <c r="Z63" s="210"/>
      <c r="AA63" s="210"/>
      <c r="AB63" s="210"/>
      <c r="AC63" s="210"/>
      <c r="AD63" s="210"/>
      <c r="AE63" s="210"/>
      <c r="AF63" s="210"/>
      <c r="AG63" s="210" t="s">
        <v>174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76" t="s">
        <v>198</v>
      </c>
      <c r="D64" s="272"/>
      <c r="E64" s="273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176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76" t="s">
        <v>219</v>
      </c>
      <c r="D65" s="272"/>
      <c r="E65" s="273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176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76" t="s">
        <v>1139</v>
      </c>
      <c r="D66" s="272"/>
      <c r="E66" s="273">
        <v>303.48919999999998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176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76" t="s">
        <v>1140</v>
      </c>
      <c r="D67" s="272"/>
      <c r="E67" s="273">
        <v>10.95115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176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76" t="s">
        <v>1141</v>
      </c>
      <c r="D68" s="272"/>
      <c r="E68" s="273">
        <v>73.003349999999998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176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2">
        <v>19</v>
      </c>
      <c r="B69" s="243" t="s">
        <v>509</v>
      </c>
      <c r="C69" s="260" t="s">
        <v>510</v>
      </c>
      <c r="D69" s="244" t="s">
        <v>194</v>
      </c>
      <c r="E69" s="245">
        <v>332.09460000000001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131</v>
      </c>
      <c r="T69" s="248" t="s">
        <v>131</v>
      </c>
      <c r="U69" s="230">
        <v>0.35</v>
      </c>
      <c r="V69" s="230">
        <f>ROUND(E69*U69,2)</f>
        <v>116.23</v>
      </c>
      <c r="W69" s="230"/>
      <c r="X69" s="230" t="s">
        <v>173</v>
      </c>
      <c r="Y69" s="230" t="s">
        <v>134</v>
      </c>
      <c r="Z69" s="210"/>
      <c r="AA69" s="210"/>
      <c r="AB69" s="210"/>
      <c r="AC69" s="210"/>
      <c r="AD69" s="210"/>
      <c r="AE69" s="210"/>
      <c r="AF69" s="210"/>
      <c r="AG69" s="210" t="s">
        <v>174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76" t="s">
        <v>198</v>
      </c>
      <c r="D70" s="272"/>
      <c r="E70" s="273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176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76" t="s">
        <v>498</v>
      </c>
      <c r="D71" s="272"/>
      <c r="E71" s="273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176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76" t="s">
        <v>1142</v>
      </c>
      <c r="D72" s="272"/>
      <c r="E72" s="273">
        <v>260.1336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176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76" t="s">
        <v>1143</v>
      </c>
      <c r="D73" s="272"/>
      <c r="E73" s="273">
        <v>9.3866999999999994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176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76" t="s">
        <v>1144</v>
      </c>
      <c r="D74" s="272"/>
      <c r="E74" s="273">
        <v>62.574300000000001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176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2">
        <v>20</v>
      </c>
      <c r="B75" s="243" t="s">
        <v>514</v>
      </c>
      <c r="C75" s="260" t="s">
        <v>515</v>
      </c>
      <c r="D75" s="244" t="s">
        <v>194</v>
      </c>
      <c r="E75" s="245">
        <v>166.04730000000001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131</v>
      </c>
      <c r="T75" s="248" t="s">
        <v>131</v>
      </c>
      <c r="U75" s="230">
        <v>0.14829999999999999</v>
      </c>
      <c r="V75" s="230">
        <f>ROUND(E75*U75,2)</f>
        <v>24.62</v>
      </c>
      <c r="W75" s="230"/>
      <c r="X75" s="230" t="s">
        <v>173</v>
      </c>
      <c r="Y75" s="230" t="s">
        <v>134</v>
      </c>
      <c r="Z75" s="210"/>
      <c r="AA75" s="210"/>
      <c r="AB75" s="210"/>
      <c r="AC75" s="210"/>
      <c r="AD75" s="210"/>
      <c r="AE75" s="210"/>
      <c r="AF75" s="210"/>
      <c r="AG75" s="210" t="s">
        <v>174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76" t="s">
        <v>198</v>
      </c>
      <c r="D76" s="272"/>
      <c r="E76" s="273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176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76" t="s">
        <v>219</v>
      </c>
      <c r="D77" s="272"/>
      <c r="E77" s="273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176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76" t="s">
        <v>1145</v>
      </c>
      <c r="D78" s="272"/>
      <c r="E78" s="273">
        <v>130.0668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176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76" t="s">
        <v>1146</v>
      </c>
      <c r="D79" s="272"/>
      <c r="E79" s="273">
        <v>4.6933499999999997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176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76" t="s">
        <v>1147</v>
      </c>
      <c r="D80" s="272"/>
      <c r="E80" s="273">
        <v>31.28715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176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2">
        <v>21</v>
      </c>
      <c r="B81" s="243" t="s">
        <v>1148</v>
      </c>
      <c r="C81" s="260" t="s">
        <v>1149</v>
      </c>
      <c r="D81" s="244" t="s">
        <v>194</v>
      </c>
      <c r="E81" s="245">
        <v>16.459800000000001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131</v>
      </c>
      <c r="T81" s="248" t="s">
        <v>131</v>
      </c>
      <c r="U81" s="230">
        <v>3.1309999999999998</v>
      </c>
      <c r="V81" s="230">
        <f>ROUND(E81*U81,2)</f>
        <v>51.54</v>
      </c>
      <c r="W81" s="230"/>
      <c r="X81" s="230" t="s">
        <v>173</v>
      </c>
      <c r="Y81" s="230" t="s">
        <v>134</v>
      </c>
      <c r="Z81" s="210"/>
      <c r="AA81" s="210"/>
      <c r="AB81" s="210"/>
      <c r="AC81" s="210"/>
      <c r="AD81" s="210"/>
      <c r="AE81" s="210"/>
      <c r="AF81" s="210"/>
      <c r="AG81" s="210" t="s">
        <v>174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76" t="s">
        <v>198</v>
      </c>
      <c r="D82" s="272"/>
      <c r="E82" s="273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176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76" t="s">
        <v>490</v>
      </c>
      <c r="D83" s="272"/>
      <c r="E83" s="273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176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76" t="s">
        <v>1150</v>
      </c>
      <c r="D84" s="272"/>
      <c r="E84" s="273">
        <v>16.459800000000001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176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2">
        <v>22</v>
      </c>
      <c r="B85" s="243" t="s">
        <v>1151</v>
      </c>
      <c r="C85" s="260" t="s">
        <v>1152</v>
      </c>
      <c r="D85" s="244" t="s">
        <v>194</v>
      </c>
      <c r="E85" s="245">
        <v>8.2299000000000007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7"/>
      <c r="S85" s="247" t="s">
        <v>131</v>
      </c>
      <c r="T85" s="248" t="s">
        <v>131</v>
      </c>
      <c r="U85" s="230">
        <v>0.47399999999999998</v>
      </c>
      <c r="V85" s="230">
        <f>ROUND(E85*U85,2)</f>
        <v>3.9</v>
      </c>
      <c r="W85" s="230"/>
      <c r="X85" s="230" t="s">
        <v>173</v>
      </c>
      <c r="Y85" s="230" t="s">
        <v>134</v>
      </c>
      <c r="Z85" s="210"/>
      <c r="AA85" s="210"/>
      <c r="AB85" s="210"/>
      <c r="AC85" s="210"/>
      <c r="AD85" s="210"/>
      <c r="AE85" s="210"/>
      <c r="AF85" s="210"/>
      <c r="AG85" s="210" t="s">
        <v>174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76" t="s">
        <v>198</v>
      </c>
      <c r="D86" s="272"/>
      <c r="E86" s="273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176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76" t="s">
        <v>219</v>
      </c>
      <c r="D87" s="272"/>
      <c r="E87" s="273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176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76" t="s">
        <v>1153</v>
      </c>
      <c r="D88" s="272"/>
      <c r="E88" s="273">
        <v>8.2299000000000007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176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2">
        <v>23</v>
      </c>
      <c r="B89" s="243" t="s">
        <v>1154</v>
      </c>
      <c r="C89" s="260" t="s">
        <v>1155</v>
      </c>
      <c r="D89" s="244" t="s">
        <v>194</v>
      </c>
      <c r="E89" s="245">
        <v>7.0541999999999998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7"/>
      <c r="S89" s="247" t="s">
        <v>131</v>
      </c>
      <c r="T89" s="248" t="s">
        <v>131</v>
      </c>
      <c r="U89" s="230">
        <v>4.6180000000000003</v>
      </c>
      <c r="V89" s="230">
        <f>ROUND(E89*U89,2)</f>
        <v>32.58</v>
      </c>
      <c r="W89" s="230"/>
      <c r="X89" s="230" t="s">
        <v>173</v>
      </c>
      <c r="Y89" s="230" t="s">
        <v>134</v>
      </c>
      <c r="Z89" s="210"/>
      <c r="AA89" s="210"/>
      <c r="AB89" s="210"/>
      <c r="AC89" s="210"/>
      <c r="AD89" s="210"/>
      <c r="AE89" s="210"/>
      <c r="AF89" s="210"/>
      <c r="AG89" s="210" t="s">
        <v>174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76" t="s">
        <v>198</v>
      </c>
      <c r="D90" s="272"/>
      <c r="E90" s="273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176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76" t="s">
        <v>498</v>
      </c>
      <c r="D91" s="272"/>
      <c r="E91" s="273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176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76" t="s">
        <v>1156</v>
      </c>
      <c r="D92" s="272"/>
      <c r="E92" s="273">
        <v>7.0541999999999998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176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2">
        <v>24</v>
      </c>
      <c r="B93" s="243" t="s">
        <v>1157</v>
      </c>
      <c r="C93" s="260" t="s">
        <v>1158</v>
      </c>
      <c r="D93" s="244" t="s">
        <v>194</v>
      </c>
      <c r="E93" s="245">
        <v>3.5270999999999999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/>
      <c r="S93" s="247" t="s">
        <v>131</v>
      </c>
      <c r="T93" s="248" t="s">
        <v>131</v>
      </c>
      <c r="U93" s="230">
        <v>0.747</v>
      </c>
      <c r="V93" s="230">
        <f>ROUND(E93*U93,2)</f>
        <v>2.63</v>
      </c>
      <c r="W93" s="230"/>
      <c r="X93" s="230" t="s">
        <v>173</v>
      </c>
      <c r="Y93" s="230" t="s">
        <v>134</v>
      </c>
      <c r="Z93" s="210"/>
      <c r="AA93" s="210"/>
      <c r="AB93" s="210"/>
      <c r="AC93" s="210"/>
      <c r="AD93" s="210"/>
      <c r="AE93" s="210"/>
      <c r="AF93" s="210"/>
      <c r="AG93" s="210" t="s">
        <v>174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76" t="s">
        <v>198</v>
      </c>
      <c r="D94" s="272"/>
      <c r="E94" s="273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176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76" t="s">
        <v>219</v>
      </c>
      <c r="D95" s="272"/>
      <c r="E95" s="273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176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76" t="s">
        <v>1159</v>
      </c>
      <c r="D96" s="272"/>
      <c r="E96" s="273">
        <v>3.5270999999999999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176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2">
        <v>25</v>
      </c>
      <c r="B97" s="243" t="s">
        <v>519</v>
      </c>
      <c r="C97" s="260" t="s">
        <v>520</v>
      </c>
      <c r="D97" s="244" t="s">
        <v>172</v>
      </c>
      <c r="E97" s="245">
        <v>839.74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8.5999999999999998E-4</v>
      </c>
      <c r="O97" s="245">
        <f>ROUND(E97*N97,2)</f>
        <v>0.72</v>
      </c>
      <c r="P97" s="245">
        <v>0</v>
      </c>
      <c r="Q97" s="245">
        <f>ROUND(E97*P97,2)</f>
        <v>0</v>
      </c>
      <c r="R97" s="247"/>
      <c r="S97" s="247" t="s">
        <v>131</v>
      </c>
      <c r="T97" s="248" t="s">
        <v>131</v>
      </c>
      <c r="U97" s="230">
        <v>0.47899999999999998</v>
      </c>
      <c r="V97" s="230">
        <f>ROUND(E97*U97,2)</f>
        <v>402.24</v>
      </c>
      <c r="W97" s="230"/>
      <c r="X97" s="230" t="s">
        <v>173</v>
      </c>
      <c r="Y97" s="230" t="s">
        <v>134</v>
      </c>
      <c r="Z97" s="210"/>
      <c r="AA97" s="210"/>
      <c r="AB97" s="210"/>
      <c r="AC97" s="210"/>
      <c r="AD97" s="210"/>
      <c r="AE97" s="210"/>
      <c r="AF97" s="210"/>
      <c r="AG97" s="210" t="s">
        <v>174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76" t="s">
        <v>899</v>
      </c>
      <c r="D98" s="272"/>
      <c r="E98" s="273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176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76" t="s">
        <v>1160</v>
      </c>
      <c r="D99" s="272"/>
      <c r="E99" s="273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176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76" t="s">
        <v>1161</v>
      </c>
      <c r="D100" s="272"/>
      <c r="E100" s="273">
        <v>9.5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176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76" t="s">
        <v>1162</v>
      </c>
      <c r="D101" s="272"/>
      <c r="E101" s="273">
        <v>33.880000000000003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176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76" t="s">
        <v>900</v>
      </c>
      <c r="D102" s="272"/>
      <c r="E102" s="273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176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76" t="s">
        <v>1163</v>
      </c>
      <c r="D103" s="272"/>
      <c r="E103" s="273">
        <v>11.25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176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76" t="s">
        <v>1164</v>
      </c>
      <c r="D104" s="272"/>
      <c r="E104" s="273">
        <v>258.35000000000002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176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76" t="s">
        <v>1165</v>
      </c>
      <c r="D105" s="272"/>
      <c r="E105" s="273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176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76" t="s">
        <v>1166</v>
      </c>
      <c r="D106" s="272"/>
      <c r="E106" s="273">
        <v>439.26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176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77" t="s">
        <v>226</v>
      </c>
      <c r="D107" s="274"/>
      <c r="E107" s="275">
        <v>752.24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176</v>
      </c>
      <c r="AH107" s="210">
        <v>1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76" t="s">
        <v>1167</v>
      </c>
      <c r="D108" s="272"/>
      <c r="E108" s="273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176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76" t="s">
        <v>1168</v>
      </c>
      <c r="D109" s="272"/>
      <c r="E109" s="273">
        <v>87.5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176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77" t="s">
        <v>226</v>
      </c>
      <c r="D110" s="274"/>
      <c r="E110" s="275">
        <v>87.5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176</v>
      </c>
      <c r="AH110" s="210">
        <v>1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2">
        <v>26</v>
      </c>
      <c r="B111" s="243" t="s">
        <v>524</v>
      </c>
      <c r="C111" s="260" t="s">
        <v>525</v>
      </c>
      <c r="D111" s="244" t="s">
        <v>172</v>
      </c>
      <c r="E111" s="245">
        <v>839.74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131</v>
      </c>
      <c r="T111" s="248" t="s">
        <v>131</v>
      </c>
      <c r="U111" s="230">
        <v>0.32700000000000001</v>
      </c>
      <c r="V111" s="230">
        <f>ROUND(E111*U111,2)</f>
        <v>274.58999999999997</v>
      </c>
      <c r="W111" s="230"/>
      <c r="X111" s="230" t="s">
        <v>173</v>
      </c>
      <c r="Y111" s="230" t="s">
        <v>134</v>
      </c>
      <c r="Z111" s="210"/>
      <c r="AA111" s="210"/>
      <c r="AB111" s="210"/>
      <c r="AC111" s="210"/>
      <c r="AD111" s="210"/>
      <c r="AE111" s="210"/>
      <c r="AF111" s="210"/>
      <c r="AG111" s="210" t="s">
        <v>174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76" t="s">
        <v>899</v>
      </c>
      <c r="D112" s="272"/>
      <c r="E112" s="273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176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76" t="s">
        <v>1160</v>
      </c>
      <c r="D113" s="272"/>
      <c r="E113" s="273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176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76" t="s">
        <v>1161</v>
      </c>
      <c r="D114" s="272"/>
      <c r="E114" s="273">
        <v>9.5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176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76" t="s">
        <v>1162</v>
      </c>
      <c r="D115" s="272"/>
      <c r="E115" s="273">
        <v>33.880000000000003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176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76" t="s">
        <v>900</v>
      </c>
      <c r="D116" s="272"/>
      <c r="E116" s="273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176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76" t="s">
        <v>1163</v>
      </c>
      <c r="D117" s="272"/>
      <c r="E117" s="273">
        <v>11.25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176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76" t="s">
        <v>1164</v>
      </c>
      <c r="D118" s="272"/>
      <c r="E118" s="273">
        <v>258.35000000000002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176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76" t="s">
        <v>1165</v>
      </c>
      <c r="D119" s="272"/>
      <c r="E119" s="273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176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76" t="s">
        <v>1166</v>
      </c>
      <c r="D120" s="272"/>
      <c r="E120" s="273">
        <v>439.26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176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77" t="s">
        <v>226</v>
      </c>
      <c r="D121" s="274"/>
      <c r="E121" s="275">
        <v>752.24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176</v>
      </c>
      <c r="AH121" s="210">
        <v>1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76" t="s">
        <v>1167</v>
      </c>
      <c r="D122" s="272"/>
      <c r="E122" s="273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176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76" t="s">
        <v>1168</v>
      </c>
      <c r="D123" s="272"/>
      <c r="E123" s="273">
        <v>87.5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176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77" t="s">
        <v>226</v>
      </c>
      <c r="D124" s="274"/>
      <c r="E124" s="275">
        <v>87.5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176</v>
      </c>
      <c r="AH124" s="210">
        <v>1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2">
        <v>27</v>
      </c>
      <c r="B125" s="243" t="s">
        <v>222</v>
      </c>
      <c r="C125" s="260" t="s">
        <v>223</v>
      </c>
      <c r="D125" s="244" t="s">
        <v>194</v>
      </c>
      <c r="E125" s="245">
        <v>2013.375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131</v>
      </c>
      <c r="T125" s="248" t="s">
        <v>131</v>
      </c>
      <c r="U125" s="230">
        <v>1.0999999999999999E-2</v>
      </c>
      <c r="V125" s="230">
        <f>ROUND(E125*U125,2)</f>
        <v>22.15</v>
      </c>
      <c r="W125" s="230"/>
      <c r="X125" s="230" t="s">
        <v>173</v>
      </c>
      <c r="Y125" s="230" t="s">
        <v>134</v>
      </c>
      <c r="Z125" s="210"/>
      <c r="AA125" s="210"/>
      <c r="AB125" s="210"/>
      <c r="AC125" s="210"/>
      <c r="AD125" s="210"/>
      <c r="AE125" s="210"/>
      <c r="AF125" s="210"/>
      <c r="AG125" s="210" t="s">
        <v>174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76" t="s">
        <v>526</v>
      </c>
      <c r="D126" s="272"/>
      <c r="E126" s="273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176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27"/>
      <c r="B127" s="228"/>
      <c r="C127" s="276" t="s">
        <v>1169</v>
      </c>
      <c r="D127" s="272"/>
      <c r="E127" s="273">
        <v>1106.982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176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76" t="s">
        <v>1170</v>
      </c>
      <c r="D128" s="272"/>
      <c r="E128" s="273">
        <v>295.476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176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76" t="s">
        <v>1171</v>
      </c>
      <c r="D129" s="272"/>
      <c r="E129" s="273">
        <v>23.513999999999999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176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77" t="s">
        <v>226</v>
      </c>
      <c r="D130" s="274"/>
      <c r="E130" s="275">
        <v>1425.972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176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76" t="s">
        <v>529</v>
      </c>
      <c r="D131" s="272"/>
      <c r="E131" s="273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176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76" t="s">
        <v>1172</v>
      </c>
      <c r="D132" s="272"/>
      <c r="E132" s="273">
        <v>201.691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176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76" t="s">
        <v>1173</v>
      </c>
      <c r="D133" s="272"/>
      <c r="E133" s="273">
        <v>352.22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176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77" t="s">
        <v>226</v>
      </c>
      <c r="D134" s="274"/>
      <c r="E134" s="275">
        <v>553.91099999999994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176</v>
      </c>
      <c r="AH134" s="210">
        <v>1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76" t="s">
        <v>1174</v>
      </c>
      <c r="D135" s="272"/>
      <c r="E135" s="273">
        <v>16.745999999999999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176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76" t="s">
        <v>1175</v>
      </c>
      <c r="D136" s="272"/>
      <c r="E136" s="273">
        <v>16.745999999999999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176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77" t="s">
        <v>226</v>
      </c>
      <c r="D137" s="274"/>
      <c r="E137" s="275">
        <v>33.491999999999997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176</v>
      </c>
      <c r="AH137" s="210">
        <v>1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2">
        <v>28</v>
      </c>
      <c r="B138" s="243" t="s">
        <v>231</v>
      </c>
      <c r="C138" s="260" t="s">
        <v>232</v>
      </c>
      <c r="D138" s="244" t="s">
        <v>194</v>
      </c>
      <c r="E138" s="245">
        <v>2013.375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21</v>
      </c>
      <c r="M138" s="247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7"/>
      <c r="S138" s="247" t="s">
        <v>131</v>
      </c>
      <c r="T138" s="248" t="s">
        <v>131</v>
      </c>
      <c r="U138" s="230">
        <v>0</v>
      </c>
      <c r="V138" s="230">
        <f>ROUND(E138*U138,2)</f>
        <v>0</v>
      </c>
      <c r="W138" s="230"/>
      <c r="X138" s="230" t="s">
        <v>173</v>
      </c>
      <c r="Y138" s="230" t="s">
        <v>134</v>
      </c>
      <c r="Z138" s="210"/>
      <c r="AA138" s="210"/>
      <c r="AB138" s="210"/>
      <c r="AC138" s="210"/>
      <c r="AD138" s="210"/>
      <c r="AE138" s="210"/>
      <c r="AF138" s="210"/>
      <c r="AG138" s="210" t="s">
        <v>174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76" t="s">
        <v>526</v>
      </c>
      <c r="D139" s="272"/>
      <c r="E139" s="273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176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76" t="s">
        <v>1169</v>
      </c>
      <c r="D140" s="272"/>
      <c r="E140" s="273">
        <v>1106.982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176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76" t="s">
        <v>1170</v>
      </c>
      <c r="D141" s="272"/>
      <c r="E141" s="273">
        <v>295.476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176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76" t="s">
        <v>1171</v>
      </c>
      <c r="D142" s="272"/>
      <c r="E142" s="273">
        <v>23.513999999999999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176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77" t="s">
        <v>226</v>
      </c>
      <c r="D143" s="274"/>
      <c r="E143" s="275">
        <v>1425.972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176</v>
      </c>
      <c r="AH143" s="210">
        <v>1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76" t="s">
        <v>529</v>
      </c>
      <c r="D144" s="272"/>
      <c r="E144" s="273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176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76" t="s">
        <v>1172</v>
      </c>
      <c r="D145" s="272"/>
      <c r="E145" s="273">
        <v>201.691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176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76" t="s">
        <v>1173</v>
      </c>
      <c r="D146" s="272"/>
      <c r="E146" s="273">
        <v>352.22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176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77" t="s">
        <v>226</v>
      </c>
      <c r="D147" s="274"/>
      <c r="E147" s="275">
        <v>553.91099999999994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176</v>
      </c>
      <c r="AH147" s="210">
        <v>1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76" t="s">
        <v>1174</v>
      </c>
      <c r="D148" s="272"/>
      <c r="E148" s="273">
        <v>16.745999999999999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176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76" t="s">
        <v>1175</v>
      </c>
      <c r="D149" s="272"/>
      <c r="E149" s="273">
        <v>16.745999999999999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176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77" t="s">
        <v>226</v>
      </c>
      <c r="D150" s="274"/>
      <c r="E150" s="275">
        <v>33.491999999999997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176</v>
      </c>
      <c r="AH150" s="210">
        <v>1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2">
        <v>29</v>
      </c>
      <c r="B151" s="243" t="s">
        <v>534</v>
      </c>
      <c r="C151" s="260" t="s">
        <v>535</v>
      </c>
      <c r="D151" s="244" t="s">
        <v>194</v>
      </c>
      <c r="E151" s="245">
        <v>553.91099999999994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21</v>
      </c>
      <c r="M151" s="247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7"/>
      <c r="S151" s="247" t="s">
        <v>131</v>
      </c>
      <c r="T151" s="248" t="s">
        <v>131</v>
      </c>
      <c r="U151" s="230">
        <v>0.65200000000000002</v>
      </c>
      <c r="V151" s="230">
        <f>ROUND(E151*U151,2)</f>
        <v>361.15</v>
      </c>
      <c r="W151" s="230"/>
      <c r="X151" s="230" t="s">
        <v>173</v>
      </c>
      <c r="Y151" s="230" t="s">
        <v>134</v>
      </c>
      <c r="Z151" s="210"/>
      <c r="AA151" s="210"/>
      <c r="AB151" s="210"/>
      <c r="AC151" s="210"/>
      <c r="AD151" s="210"/>
      <c r="AE151" s="210"/>
      <c r="AF151" s="210"/>
      <c r="AG151" s="210" t="s">
        <v>174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76" t="s">
        <v>933</v>
      </c>
      <c r="D152" s="272"/>
      <c r="E152" s="273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176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76" t="s">
        <v>1172</v>
      </c>
      <c r="D153" s="272"/>
      <c r="E153" s="273">
        <v>201.691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176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76" t="s">
        <v>1173</v>
      </c>
      <c r="D154" s="272"/>
      <c r="E154" s="273">
        <v>352.22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176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2">
        <v>30</v>
      </c>
      <c r="B155" s="243" t="s">
        <v>236</v>
      </c>
      <c r="C155" s="260" t="s">
        <v>237</v>
      </c>
      <c r="D155" s="244" t="s">
        <v>194</v>
      </c>
      <c r="E155" s="245">
        <v>1425.972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21</v>
      </c>
      <c r="M155" s="247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7"/>
      <c r="S155" s="247" t="s">
        <v>131</v>
      </c>
      <c r="T155" s="248" t="s">
        <v>131</v>
      </c>
      <c r="U155" s="230">
        <v>8.9999999999999993E-3</v>
      </c>
      <c r="V155" s="230">
        <f>ROUND(E155*U155,2)</f>
        <v>12.83</v>
      </c>
      <c r="W155" s="230"/>
      <c r="X155" s="230" t="s">
        <v>173</v>
      </c>
      <c r="Y155" s="230" t="s">
        <v>134</v>
      </c>
      <c r="Z155" s="210"/>
      <c r="AA155" s="210"/>
      <c r="AB155" s="210"/>
      <c r="AC155" s="210"/>
      <c r="AD155" s="210"/>
      <c r="AE155" s="210"/>
      <c r="AF155" s="210"/>
      <c r="AG155" s="210" t="s">
        <v>174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27"/>
      <c r="B156" s="228"/>
      <c r="C156" s="276" t="s">
        <v>526</v>
      </c>
      <c r="D156" s="272"/>
      <c r="E156" s="273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176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76" t="s">
        <v>1169</v>
      </c>
      <c r="D157" s="272"/>
      <c r="E157" s="273">
        <v>1106.982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176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76" t="s">
        <v>1170</v>
      </c>
      <c r="D158" s="272"/>
      <c r="E158" s="273">
        <v>295.476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176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76" t="s">
        <v>1171</v>
      </c>
      <c r="D159" s="272"/>
      <c r="E159" s="273">
        <v>23.513999999999999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176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2">
        <v>31</v>
      </c>
      <c r="B160" s="243" t="s">
        <v>238</v>
      </c>
      <c r="C160" s="260" t="s">
        <v>239</v>
      </c>
      <c r="D160" s="244" t="s">
        <v>194</v>
      </c>
      <c r="E160" s="245">
        <v>201.691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21</v>
      </c>
      <c r="M160" s="247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7"/>
      <c r="S160" s="247" t="s">
        <v>131</v>
      </c>
      <c r="T160" s="248" t="s">
        <v>131</v>
      </c>
      <c r="U160" s="230">
        <v>0.20200000000000001</v>
      </c>
      <c r="V160" s="230">
        <f>ROUND(E160*U160,2)</f>
        <v>40.74</v>
      </c>
      <c r="W160" s="230"/>
      <c r="X160" s="230" t="s">
        <v>173</v>
      </c>
      <c r="Y160" s="230" t="s">
        <v>134</v>
      </c>
      <c r="Z160" s="210"/>
      <c r="AA160" s="210"/>
      <c r="AB160" s="210"/>
      <c r="AC160" s="210"/>
      <c r="AD160" s="210"/>
      <c r="AE160" s="210"/>
      <c r="AF160" s="210"/>
      <c r="AG160" s="210" t="s">
        <v>174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61" t="s">
        <v>240</v>
      </c>
      <c r="D161" s="249"/>
      <c r="E161" s="249"/>
      <c r="F161" s="249"/>
      <c r="G161" s="249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137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76" t="s">
        <v>198</v>
      </c>
      <c r="D162" s="272"/>
      <c r="E162" s="273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176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76" t="s">
        <v>1176</v>
      </c>
      <c r="D163" s="272"/>
      <c r="E163" s="273">
        <v>184.72499999999999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176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76" t="s">
        <v>1177</v>
      </c>
      <c r="D164" s="272"/>
      <c r="E164" s="273">
        <v>16.966000000000001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176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42">
        <v>32</v>
      </c>
      <c r="B165" s="243" t="s">
        <v>539</v>
      </c>
      <c r="C165" s="260" t="s">
        <v>540</v>
      </c>
      <c r="D165" s="244" t="s">
        <v>194</v>
      </c>
      <c r="E165" s="245">
        <v>139.89902000000001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1.7</v>
      </c>
      <c r="O165" s="245">
        <f>ROUND(E165*N165,2)</f>
        <v>237.83</v>
      </c>
      <c r="P165" s="245">
        <v>0</v>
      </c>
      <c r="Q165" s="245">
        <f>ROUND(E165*P165,2)</f>
        <v>0</v>
      </c>
      <c r="R165" s="247"/>
      <c r="S165" s="247" t="s">
        <v>131</v>
      </c>
      <c r="T165" s="248" t="s">
        <v>131</v>
      </c>
      <c r="U165" s="230">
        <v>1.587</v>
      </c>
      <c r="V165" s="230">
        <f>ROUND(E165*U165,2)</f>
        <v>222.02</v>
      </c>
      <c r="W165" s="230"/>
      <c r="X165" s="230" t="s">
        <v>173</v>
      </c>
      <c r="Y165" s="230" t="s">
        <v>134</v>
      </c>
      <c r="Z165" s="210"/>
      <c r="AA165" s="210"/>
      <c r="AB165" s="210"/>
      <c r="AC165" s="210"/>
      <c r="AD165" s="210"/>
      <c r="AE165" s="210"/>
      <c r="AF165" s="210"/>
      <c r="AG165" s="210" t="s">
        <v>174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76" t="s">
        <v>198</v>
      </c>
      <c r="D166" s="272"/>
      <c r="E166" s="273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176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76" t="s">
        <v>1178</v>
      </c>
      <c r="D167" s="272"/>
      <c r="E167" s="273">
        <v>145.31496000000001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176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76" t="s">
        <v>1179</v>
      </c>
      <c r="D168" s="272"/>
      <c r="E168" s="273">
        <v>-19.153919999999999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176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76" t="s">
        <v>1180</v>
      </c>
      <c r="D169" s="272"/>
      <c r="E169" s="273">
        <v>14.351749999999999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176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76" t="s">
        <v>1181</v>
      </c>
      <c r="D170" s="272"/>
      <c r="E170" s="273">
        <v>-0.61377000000000004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176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2">
        <v>33</v>
      </c>
      <c r="B171" s="243" t="s">
        <v>546</v>
      </c>
      <c r="C171" s="260" t="s">
        <v>547</v>
      </c>
      <c r="D171" s="244" t="s">
        <v>194</v>
      </c>
      <c r="E171" s="245">
        <v>352.22</v>
      </c>
      <c r="F171" s="246"/>
      <c r="G171" s="247">
        <f>ROUND(E171*F171,2)</f>
        <v>0</v>
      </c>
      <c r="H171" s="246"/>
      <c r="I171" s="247">
        <f>ROUND(E171*H171,2)</f>
        <v>0</v>
      </c>
      <c r="J171" s="246"/>
      <c r="K171" s="247">
        <f>ROUND(E171*J171,2)</f>
        <v>0</v>
      </c>
      <c r="L171" s="247">
        <v>21</v>
      </c>
      <c r="M171" s="247">
        <f>G171*(1+L171/100)</f>
        <v>0</v>
      </c>
      <c r="N171" s="245">
        <v>0</v>
      </c>
      <c r="O171" s="245">
        <f>ROUND(E171*N171,2)</f>
        <v>0</v>
      </c>
      <c r="P171" s="245">
        <v>0</v>
      </c>
      <c r="Q171" s="245">
        <f>ROUND(E171*P171,2)</f>
        <v>0</v>
      </c>
      <c r="R171" s="247"/>
      <c r="S171" s="247" t="s">
        <v>131</v>
      </c>
      <c r="T171" s="248" t="s">
        <v>131</v>
      </c>
      <c r="U171" s="230">
        <v>2.1949999999999998</v>
      </c>
      <c r="V171" s="230">
        <f>ROUND(E171*U171,2)</f>
        <v>773.12</v>
      </c>
      <c r="W171" s="230"/>
      <c r="X171" s="230" t="s">
        <v>173</v>
      </c>
      <c r="Y171" s="230" t="s">
        <v>134</v>
      </c>
      <c r="Z171" s="210"/>
      <c r="AA171" s="210"/>
      <c r="AB171" s="210"/>
      <c r="AC171" s="210"/>
      <c r="AD171" s="210"/>
      <c r="AE171" s="210"/>
      <c r="AF171" s="210"/>
      <c r="AG171" s="210" t="s">
        <v>174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76" t="s">
        <v>198</v>
      </c>
      <c r="D172" s="272"/>
      <c r="E172" s="273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176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76" t="s">
        <v>1182</v>
      </c>
      <c r="D173" s="272"/>
      <c r="E173" s="273">
        <v>127.991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176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76" t="s">
        <v>1183</v>
      </c>
      <c r="D174" s="272"/>
      <c r="E174" s="273">
        <v>18.158999999999999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176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76" t="s">
        <v>1184</v>
      </c>
      <c r="D175" s="272"/>
      <c r="E175" s="273">
        <v>206.07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176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2">
        <v>34</v>
      </c>
      <c r="B176" s="243" t="s">
        <v>252</v>
      </c>
      <c r="C176" s="260" t="s">
        <v>253</v>
      </c>
      <c r="D176" s="244" t="s">
        <v>254</v>
      </c>
      <c r="E176" s="245">
        <v>5</v>
      </c>
      <c r="F176" s="246"/>
      <c r="G176" s="247">
        <f>ROUND(E176*F176,2)</f>
        <v>0</v>
      </c>
      <c r="H176" s="246"/>
      <c r="I176" s="247">
        <f>ROUND(E176*H176,2)</f>
        <v>0</v>
      </c>
      <c r="J176" s="246"/>
      <c r="K176" s="247">
        <f>ROUND(E176*J176,2)</f>
        <v>0</v>
      </c>
      <c r="L176" s="247">
        <v>21</v>
      </c>
      <c r="M176" s="247">
        <f>G176*(1+L176/100)</f>
        <v>0</v>
      </c>
      <c r="N176" s="245">
        <v>0</v>
      </c>
      <c r="O176" s="245">
        <f>ROUND(E176*N176,2)</f>
        <v>0</v>
      </c>
      <c r="P176" s="245">
        <v>0</v>
      </c>
      <c r="Q176" s="245">
        <f>ROUND(E176*P176,2)</f>
        <v>0</v>
      </c>
      <c r="R176" s="247"/>
      <c r="S176" s="247" t="s">
        <v>142</v>
      </c>
      <c r="T176" s="248" t="s">
        <v>132</v>
      </c>
      <c r="U176" s="230">
        <v>0</v>
      </c>
      <c r="V176" s="230">
        <f>ROUND(E176*U176,2)</f>
        <v>0</v>
      </c>
      <c r="W176" s="230"/>
      <c r="X176" s="230" t="s">
        <v>173</v>
      </c>
      <c r="Y176" s="230" t="s">
        <v>134</v>
      </c>
      <c r="Z176" s="210"/>
      <c r="AA176" s="210"/>
      <c r="AB176" s="210"/>
      <c r="AC176" s="210"/>
      <c r="AD176" s="210"/>
      <c r="AE176" s="210"/>
      <c r="AF176" s="210"/>
      <c r="AG176" s="210" t="s">
        <v>174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1" outlineLevel="2" x14ac:dyDescent="0.25">
      <c r="A177" s="227"/>
      <c r="B177" s="228"/>
      <c r="C177" s="261" t="s">
        <v>255</v>
      </c>
      <c r="D177" s="249"/>
      <c r="E177" s="249"/>
      <c r="F177" s="249"/>
      <c r="G177" s="249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137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51" t="str">
        <f>C177</f>
        <v>5x statická deska (předpoklad) - dle požadavku správace dotčené komunikace "na pláni" pod konstrukčními vrstvami komunikace</v>
      </c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2">
        <v>35</v>
      </c>
      <c r="B178" s="243" t="s">
        <v>256</v>
      </c>
      <c r="C178" s="260" t="s">
        <v>257</v>
      </c>
      <c r="D178" s="244" t="s">
        <v>254</v>
      </c>
      <c r="E178" s="245">
        <v>10</v>
      </c>
      <c r="F178" s="246"/>
      <c r="G178" s="247">
        <f>ROUND(E178*F178,2)</f>
        <v>0</v>
      </c>
      <c r="H178" s="246"/>
      <c r="I178" s="247">
        <f>ROUND(E178*H178,2)</f>
        <v>0</v>
      </c>
      <c r="J178" s="246"/>
      <c r="K178" s="247">
        <f>ROUND(E178*J178,2)</f>
        <v>0</v>
      </c>
      <c r="L178" s="247">
        <v>21</v>
      </c>
      <c r="M178" s="247">
        <f>G178*(1+L178/100)</f>
        <v>0</v>
      </c>
      <c r="N178" s="245">
        <v>0</v>
      </c>
      <c r="O178" s="245">
        <f>ROUND(E178*N178,2)</f>
        <v>0</v>
      </c>
      <c r="P178" s="245">
        <v>0</v>
      </c>
      <c r="Q178" s="245">
        <f>ROUND(E178*P178,2)</f>
        <v>0</v>
      </c>
      <c r="R178" s="247"/>
      <c r="S178" s="247" t="s">
        <v>142</v>
      </c>
      <c r="T178" s="248" t="s">
        <v>132</v>
      </c>
      <c r="U178" s="230">
        <v>0</v>
      </c>
      <c r="V178" s="230">
        <f>ROUND(E178*U178,2)</f>
        <v>0</v>
      </c>
      <c r="W178" s="230"/>
      <c r="X178" s="230" t="s">
        <v>173</v>
      </c>
      <c r="Y178" s="230" t="s">
        <v>134</v>
      </c>
      <c r="Z178" s="210"/>
      <c r="AA178" s="210"/>
      <c r="AB178" s="210"/>
      <c r="AC178" s="210"/>
      <c r="AD178" s="210"/>
      <c r="AE178" s="210"/>
      <c r="AF178" s="210"/>
      <c r="AG178" s="210" t="s">
        <v>174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1" t="s">
        <v>470</v>
      </c>
      <c r="D179" s="249"/>
      <c r="E179" s="249"/>
      <c r="F179" s="249"/>
      <c r="G179" s="249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137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2" t="s">
        <v>258</v>
      </c>
      <c r="D180" s="250"/>
      <c r="E180" s="250"/>
      <c r="F180" s="250"/>
      <c r="G180" s="25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137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5">
      <c r="A181" s="235" t="s">
        <v>126</v>
      </c>
      <c r="B181" s="236" t="s">
        <v>64</v>
      </c>
      <c r="C181" s="259" t="s">
        <v>65</v>
      </c>
      <c r="D181" s="237"/>
      <c r="E181" s="238"/>
      <c r="F181" s="239"/>
      <c r="G181" s="239">
        <f>SUMIF(AG182:AG184,"&lt;&gt;NOR",G182:G184)</f>
        <v>0</v>
      </c>
      <c r="H181" s="239"/>
      <c r="I181" s="239">
        <f>SUM(I182:I184)</f>
        <v>0</v>
      </c>
      <c r="J181" s="239"/>
      <c r="K181" s="239">
        <f>SUM(K182:K184)</f>
        <v>0</v>
      </c>
      <c r="L181" s="239"/>
      <c r="M181" s="239">
        <f>SUM(M182:M184)</f>
        <v>0</v>
      </c>
      <c r="N181" s="238"/>
      <c r="O181" s="238">
        <f>SUM(O182:O184)</f>
        <v>0</v>
      </c>
      <c r="P181" s="238"/>
      <c r="Q181" s="238">
        <f>SUM(Q182:Q184)</f>
        <v>0</v>
      </c>
      <c r="R181" s="239"/>
      <c r="S181" s="239"/>
      <c r="T181" s="240"/>
      <c r="U181" s="234"/>
      <c r="V181" s="234">
        <f>SUM(V182:V184)</f>
        <v>0</v>
      </c>
      <c r="W181" s="234"/>
      <c r="X181" s="234"/>
      <c r="Y181" s="234"/>
      <c r="AG181" t="s">
        <v>127</v>
      </c>
    </row>
    <row r="182" spans="1:60" outlineLevel="1" x14ac:dyDescent="0.25">
      <c r="A182" s="252">
        <v>36</v>
      </c>
      <c r="B182" s="253" t="s">
        <v>1185</v>
      </c>
      <c r="C182" s="263" t="s">
        <v>1186</v>
      </c>
      <c r="D182" s="254" t="s">
        <v>654</v>
      </c>
      <c r="E182" s="255">
        <v>3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142</v>
      </c>
      <c r="T182" s="258" t="s">
        <v>132</v>
      </c>
      <c r="U182" s="230">
        <v>0</v>
      </c>
      <c r="V182" s="230">
        <f>ROUND(E182*U182,2)</f>
        <v>0</v>
      </c>
      <c r="W182" s="230"/>
      <c r="X182" s="230" t="s">
        <v>173</v>
      </c>
      <c r="Y182" s="230" t="s">
        <v>134</v>
      </c>
      <c r="Z182" s="210"/>
      <c r="AA182" s="210"/>
      <c r="AB182" s="210"/>
      <c r="AC182" s="210"/>
      <c r="AD182" s="210"/>
      <c r="AE182" s="210"/>
      <c r="AF182" s="210"/>
      <c r="AG182" s="210" t="s">
        <v>174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52">
        <v>37</v>
      </c>
      <c r="B183" s="253" t="s">
        <v>1187</v>
      </c>
      <c r="C183" s="263" t="s">
        <v>1188</v>
      </c>
      <c r="D183" s="254" t="s">
        <v>1094</v>
      </c>
      <c r="E183" s="255">
        <v>130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0</v>
      </c>
      <c r="O183" s="255">
        <f>ROUND(E183*N183,2)</f>
        <v>0</v>
      </c>
      <c r="P183" s="255">
        <v>0</v>
      </c>
      <c r="Q183" s="255">
        <f>ROUND(E183*P183,2)</f>
        <v>0</v>
      </c>
      <c r="R183" s="257"/>
      <c r="S183" s="257" t="s">
        <v>142</v>
      </c>
      <c r="T183" s="258" t="s">
        <v>132</v>
      </c>
      <c r="U183" s="230">
        <v>0</v>
      </c>
      <c r="V183" s="230">
        <f>ROUND(E183*U183,2)</f>
        <v>0</v>
      </c>
      <c r="W183" s="230"/>
      <c r="X183" s="230" t="s">
        <v>173</v>
      </c>
      <c r="Y183" s="230" t="s">
        <v>134</v>
      </c>
      <c r="Z183" s="210"/>
      <c r="AA183" s="210"/>
      <c r="AB183" s="210"/>
      <c r="AC183" s="210"/>
      <c r="AD183" s="210"/>
      <c r="AE183" s="210"/>
      <c r="AF183" s="210"/>
      <c r="AG183" s="210" t="s">
        <v>174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52">
        <v>38</v>
      </c>
      <c r="B184" s="253" t="s">
        <v>1189</v>
      </c>
      <c r="C184" s="263" t="s">
        <v>1190</v>
      </c>
      <c r="D184" s="254" t="s">
        <v>654</v>
      </c>
      <c r="E184" s="255">
        <v>1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21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7"/>
      <c r="S184" s="257" t="s">
        <v>142</v>
      </c>
      <c r="T184" s="258" t="s">
        <v>132</v>
      </c>
      <c r="U184" s="230">
        <v>0</v>
      </c>
      <c r="V184" s="230">
        <f>ROUND(E184*U184,2)</f>
        <v>0</v>
      </c>
      <c r="W184" s="230"/>
      <c r="X184" s="230" t="s">
        <v>173</v>
      </c>
      <c r="Y184" s="230" t="s">
        <v>134</v>
      </c>
      <c r="Z184" s="210"/>
      <c r="AA184" s="210"/>
      <c r="AB184" s="210"/>
      <c r="AC184" s="210"/>
      <c r="AD184" s="210"/>
      <c r="AE184" s="210"/>
      <c r="AF184" s="210"/>
      <c r="AG184" s="210" t="s">
        <v>174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5">
      <c r="A185" s="235" t="s">
        <v>126</v>
      </c>
      <c r="B185" s="236" t="s">
        <v>66</v>
      </c>
      <c r="C185" s="259" t="s">
        <v>67</v>
      </c>
      <c r="D185" s="237"/>
      <c r="E185" s="238"/>
      <c r="F185" s="239"/>
      <c r="G185" s="239">
        <f>SUMIF(AG186:AG226,"&lt;&gt;NOR",G186:G226)</f>
        <v>0</v>
      </c>
      <c r="H185" s="239"/>
      <c r="I185" s="239">
        <f>SUM(I186:I226)</f>
        <v>0</v>
      </c>
      <c r="J185" s="239"/>
      <c r="K185" s="239">
        <f>SUM(K186:K226)</f>
        <v>0</v>
      </c>
      <c r="L185" s="239"/>
      <c r="M185" s="239">
        <f>SUM(M186:M226)</f>
        <v>0</v>
      </c>
      <c r="N185" s="238"/>
      <c r="O185" s="238">
        <f>SUM(O186:O226)</f>
        <v>81.56</v>
      </c>
      <c r="P185" s="238"/>
      <c r="Q185" s="238">
        <f>SUM(Q186:Q226)</f>
        <v>0</v>
      </c>
      <c r="R185" s="239"/>
      <c r="S185" s="239"/>
      <c r="T185" s="240"/>
      <c r="U185" s="234"/>
      <c r="V185" s="234">
        <f>SUM(V186:V226)</f>
        <v>84.09</v>
      </c>
      <c r="W185" s="234"/>
      <c r="X185" s="234"/>
      <c r="Y185" s="234"/>
      <c r="AG185" t="s">
        <v>127</v>
      </c>
    </row>
    <row r="186" spans="1:60" outlineLevel="1" x14ac:dyDescent="0.25">
      <c r="A186" s="242">
        <v>39</v>
      </c>
      <c r="B186" s="243" t="s">
        <v>552</v>
      </c>
      <c r="C186" s="260" t="s">
        <v>553</v>
      </c>
      <c r="D186" s="244" t="s">
        <v>194</v>
      </c>
      <c r="E186" s="245">
        <v>15.599</v>
      </c>
      <c r="F186" s="246"/>
      <c r="G186" s="247">
        <f>ROUND(E186*F186,2)</f>
        <v>0</v>
      </c>
      <c r="H186" s="246"/>
      <c r="I186" s="247">
        <f>ROUND(E186*H186,2)</f>
        <v>0</v>
      </c>
      <c r="J186" s="246"/>
      <c r="K186" s="247">
        <f>ROUND(E186*J186,2)</f>
        <v>0</v>
      </c>
      <c r="L186" s="247">
        <v>21</v>
      </c>
      <c r="M186" s="247">
        <f>G186*(1+L186/100)</f>
        <v>0</v>
      </c>
      <c r="N186" s="245">
        <v>1.63</v>
      </c>
      <c r="O186" s="245">
        <f>ROUND(E186*N186,2)</f>
        <v>25.43</v>
      </c>
      <c r="P186" s="245">
        <v>0</v>
      </c>
      <c r="Q186" s="245">
        <f>ROUND(E186*P186,2)</f>
        <v>0</v>
      </c>
      <c r="R186" s="247"/>
      <c r="S186" s="247" t="s">
        <v>131</v>
      </c>
      <c r="T186" s="248" t="s">
        <v>131</v>
      </c>
      <c r="U186" s="230">
        <v>0.92</v>
      </c>
      <c r="V186" s="230">
        <f>ROUND(E186*U186,2)</f>
        <v>14.35</v>
      </c>
      <c r="W186" s="230"/>
      <c r="X186" s="230" t="s">
        <v>173</v>
      </c>
      <c r="Y186" s="230" t="s">
        <v>134</v>
      </c>
      <c r="Z186" s="210"/>
      <c r="AA186" s="210"/>
      <c r="AB186" s="210"/>
      <c r="AC186" s="210"/>
      <c r="AD186" s="210"/>
      <c r="AE186" s="210"/>
      <c r="AF186" s="210"/>
      <c r="AG186" s="210" t="s">
        <v>174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76" t="s">
        <v>1191</v>
      </c>
      <c r="D187" s="272"/>
      <c r="E187" s="273">
        <v>15.599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176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2">
        <v>40</v>
      </c>
      <c r="B188" s="243" t="s">
        <v>276</v>
      </c>
      <c r="C188" s="260" t="s">
        <v>277</v>
      </c>
      <c r="D188" s="244" t="s">
        <v>190</v>
      </c>
      <c r="E188" s="245">
        <v>305.86</v>
      </c>
      <c r="F188" s="246"/>
      <c r="G188" s="247">
        <f>ROUND(E188*F188,2)</f>
        <v>0</v>
      </c>
      <c r="H188" s="246"/>
      <c r="I188" s="247">
        <f>ROUND(E188*H188,2)</f>
        <v>0</v>
      </c>
      <c r="J188" s="246"/>
      <c r="K188" s="247">
        <f>ROUND(E188*J188,2)</f>
        <v>0</v>
      </c>
      <c r="L188" s="247">
        <v>21</v>
      </c>
      <c r="M188" s="247">
        <f>G188*(1+L188/100)</f>
        <v>0</v>
      </c>
      <c r="N188" s="245">
        <v>0</v>
      </c>
      <c r="O188" s="245">
        <f>ROUND(E188*N188,2)</f>
        <v>0</v>
      </c>
      <c r="P188" s="245">
        <v>0</v>
      </c>
      <c r="Q188" s="245">
        <f>ROUND(E188*P188,2)</f>
        <v>0</v>
      </c>
      <c r="R188" s="247"/>
      <c r="S188" s="247" t="s">
        <v>131</v>
      </c>
      <c r="T188" s="248" t="s">
        <v>131</v>
      </c>
      <c r="U188" s="230">
        <v>5.5E-2</v>
      </c>
      <c r="V188" s="230">
        <f>ROUND(E188*U188,2)</f>
        <v>16.82</v>
      </c>
      <c r="W188" s="230"/>
      <c r="X188" s="230" t="s">
        <v>173</v>
      </c>
      <c r="Y188" s="230" t="s">
        <v>134</v>
      </c>
      <c r="Z188" s="210"/>
      <c r="AA188" s="210"/>
      <c r="AB188" s="210"/>
      <c r="AC188" s="210"/>
      <c r="AD188" s="210"/>
      <c r="AE188" s="210"/>
      <c r="AF188" s="210"/>
      <c r="AG188" s="210" t="s">
        <v>174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5">
      <c r="A189" s="227"/>
      <c r="B189" s="228"/>
      <c r="C189" s="276" t="s">
        <v>1192</v>
      </c>
      <c r="D189" s="272"/>
      <c r="E189" s="273">
        <v>305.86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176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52">
        <v>41</v>
      </c>
      <c r="B190" s="253" t="s">
        <v>1193</v>
      </c>
      <c r="C190" s="263" t="s">
        <v>1194</v>
      </c>
      <c r="D190" s="254" t="s">
        <v>328</v>
      </c>
      <c r="E190" s="255">
        <v>24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131</v>
      </c>
      <c r="T190" s="258" t="s">
        <v>131</v>
      </c>
      <c r="U190" s="230">
        <v>0.27</v>
      </c>
      <c r="V190" s="230">
        <f>ROUND(E190*U190,2)</f>
        <v>6.48</v>
      </c>
      <c r="W190" s="230"/>
      <c r="X190" s="230" t="s">
        <v>173</v>
      </c>
      <c r="Y190" s="230" t="s">
        <v>134</v>
      </c>
      <c r="Z190" s="210"/>
      <c r="AA190" s="210"/>
      <c r="AB190" s="210"/>
      <c r="AC190" s="210"/>
      <c r="AD190" s="210"/>
      <c r="AE190" s="210"/>
      <c r="AF190" s="210"/>
      <c r="AG190" s="210" t="s">
        <v>174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2">
        <v>42</v>
      </c>
      <c r="B191" s="243" t="s">
        <v>1195</v>
      </c>
      <c r="C191" s="260" t="s">
        <v>1196</v>
      </c>
      <c r="D191" s="244" t="s">
        <v>172</v>
      </c>
      <c r="E191" s="245">
        <v>76.031999999999996</v>
      </c>
      <c r="F191" s="246"/>
      <c r="G191" s="247">
        <f>ROUND(E191*F191,2)</f>
        <v>0</v>
      </c>
      <c r="H191" s="246"/>
      <c r="I191" s="247">
        <f>ROUND(E191*H191,2)</f>
        <v>0</v>
      </c>
      <c r="J191" s="246"/>
      <c r="K191" s="247">
        <f>ROUND(E191*J191,2)</f>
        <v>0</v>
      </c>
      <c r="L191" s="247">
        <v>21</v>
      </c>
      <c r="M191" s="247">
        <f>G191*(1+L191/100)</f>
        <v>0</v>
      </c>
      <c r="N191" s="245">
        <v>4.0000000000000003E-5</v>
      </c>
      <c r="O191" s="245">
        <f>ROUND(E191*N191,2)</f>
        <v>0</v>
      </c>
      <c r="P191" s="245">
        <v>0</v>
      </c>
      <c r="Q191" s="245">
        <f>ROUND(E191*P191,2)</f>
        <v>0</v>
      </c>
      <c r="R191" s="247"/>
      <c r="S191" s="247" t="s">
        <v>131</v>
      </c>
      <c r="T191" s="248" t="s">
        <v>131</v>
      </c>
      <c r="U191" s="230">
        <v>0.06</v>
      </c>
      <c r="V191" s="230">
        <f>ROUND(E191*U191,2)</f>
        <v>4.5599999999999996</v>
      </c>
      <c r="W191" s="230"/>
      <c r="X191" s="230" t="s">
        <v>173</v>
      </c>
      <c r="Y191" s="230" t="s">
        <v>134</v>
      </c>
      <c r="Z191" s="210"/>
      <c r="AA191" s="210"/>
      <c r="AB191" s="210"/>
      <c r="AC191" s="210"/>
      <c r="AD191" s="210"/>
      <c r="AE191" s="210"/>
      <c r="AF191" s="210"/>
      <c r="AG191" s="210" t="s">
        <v>174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76" t="s">
        <v>1197</v>
      </c>
      <c r="D192" s="272"/>
      <c r="E192" s="273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176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76" t="s">
        <v>1198</v>
      </c>
      <c r="D193" s="272"/>
      <c r="E193" s="273">
        <v>46.08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176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76" t="s">
        <v>1199</v>
      </c>
      <c r="D194" s="272"/>
      <c r="E194" s="273">
        <v>29.952000000000002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176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2">
        <v>43</v>
      </c>
      <c r="B195" s="243" t="s">
        <v>1200</v>
      </c>
      <c r="C195" s="260" t="s">
        <v>1201</v>
      </c>
      <c r="D195" s="244" t="s">
        <v>194</v>
      </c>
      <c r="E195" s="245">
        <v>12.979200000000001</v>
      </c>
      <c r="F195" s="246"/>
      <c r="G195" s="247">
        <f>ROUND(E195*F195,2)</f>
        <v>0</v>
      </c>
      <c r="H195" s="246"/>
      <c r="I195" s="247">
        <f>ROUND(E195*H195,2)</f>
        <v>0</v>
      </c>
      <c r="J195" s="246"/>
      <c r="K195" s="247">
        <f>ROUND(E195*J195,2)</f>
        <v>0</v>
      </c>
      <c r="L195" s="247">
        <v>21</v>
      </c>
      <c r="M195" s="247">
        <f>G195*(1+L195/100)</f>
        <v>0</v>
      </c>
      <c r="N195" s="245">
        <v>2.4777</v>
      </c>
      <c r="O195" s="245">
        <f>ROUND(E195*N195,2)</f>
        <v>32.159999999999997</v>
      </c>
      <c r="P195" s="245">
        <v>0</v>
      </c>
      <c r="Q195" s="245">
        <f>ROUND(E195*P195,2)</f>
        <v>0</v>
      </c>
      <c r="R195" s="247"/>
      <c r="S195" s="247" t="s">
        <v>131</v>
      </c>
      <c r="T195" s="248" t="s">
        <v>131</v>
      </c>
      <c r="U195" s="230">
        <v>2.62</v>
      </c>
      <c r="V195" s="230">
        <f>ROUND(E195*U195,2)</f>
        <v>34.01</v>
      </c>
      <c r="W195" s="230"/>
      <c r="X195" s="230" t="s">
        <v>173</v>
      </c>
      <c r="Y195" s="230" t="s">
        <v>134</v>
      </c>
      <c r="Z195" s="210"/>
      <c r="AA195" s="210"/>
      <c r="AB195" s="210"/>
      <c r="AC195" s="210"/>
      <c r="AD195" s="210"/>
      <c r="AE195" s="210"/>
      <c r="AF195" s="210"/>
      <c r="AG195" s="210" t="s">
        <v>174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1" t="s">
        <v>1202</v>
      </c>
      <c r="D196" s="249"/>
      <c r="E196" s="249"/>
      <c r="F196" s="249"/>
      <c r="G196" s="249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137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27"/>
      <c r="B197" s="228"/>
      <c r="C197" s="276" t="s">
        <v>1203</v>
      </c>
      <c r="D197" s="272"/>
      <c r="E197" s="273">
        <v>48.921599999999998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176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76" t="s">
        <v>1204</v>
      </c>
      <c r="D198" s="272"/>
      <c r="E198" s="273">
        <v>-35.942399999999999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176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0.399999999999999" outlineLevel="1" x14ac:dyDescent="0.25">
      <c r="A199" s="242">
        <v>44</v>
      </c>
      <c r="B199" s="243" t="s">
        <v>1205</v>
      </c>
      <c r="C199" s="260" t="s">
        <v>1206</v>
      </c>
      <c r="D199" s="244" t="s">
        <v>194</v>
      </c>
      <c r="E199" s="245">
        <v>1.5680000000000001</v>
      </c>
      <c r="F199" s="246"/>
      <c r="G199" s="247">
        <f>ROUND(E199*F199,2)</f>
        <v>0</v>
      </c>
      <c r="H199" s="246"/>
      <c r="I199" s="247">
        <f>ROUND(E199*H199,2)</f>
        <v>0</v>
      </c>
      <c r="J199" s="246"/>
      <c r="K199" s="247">
        <f>ROUND(E199*J199,2)</f>
        <v>0</v>
      </c>
      <c r="L199" s="247">
        <v>21</v>
      </c>
      <c r="M199" s="247">
        <f>G199*(1+L199/100)</f>
        <v>0</v>
      </c>
      <c r="N199" s="245">
        <v>2.16</v>
      </c>
      <c r="O199" s="245">
        <f>ROUND(E199*N199,2)</f>
        <v>3.39</v>
      </c>
      <c r="P199" s="245">
        <v>0</v>
      </c>
      <c r="Q199" s="245">
        <f>ROUND(E199*P199,2)</f>
        <v>0</v>
      </c>
      <c r="R199" s="247"/>
      <c r="S199" s="247" t="s">
        <v>131</v>
      </c>
      <c r="T199" s="248" t="s">
        <v>131</v>
      </c>
      <c r="U199" s="230">
        <v>1.085</v>
      </c>
      <c r="V199" s="230">
        <f>ROUND(E199*U199,2)</f>
        <v>1.7</v>
      </c>
      <c r="W199" s="230"/>
      <c r="X199" s="230" t="s">
        <v>173</v>
      </c>
      <c r="Y199" s="230" t="s">
        <v>134</v>
      </c>
      <c r="Z199" s="210"/>
      <c r="AA199" s="210"/>
      <c r="AB199" s="210"/>
      <c r="AC199" s="210"/>
      <c r="AD199" s="210"/>
      <c r="AE199" s="210"/>
      <c r="AF199" s="210"/>
      <c r="AG199" s="210" t="s">
        <v>174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0.399999999999999" outlineLevel="2" x14ac:dyDescent="0.25">
      <c r="A200" s="227"/>
      <c r="B200" s="228"/>
      <c r="C200" s="276" t="s">
        <v>1207</v>
      </c>
      <c r="D200" s="272"/>
      <c r="E200" s="273">
        <v>1.5680000000000001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176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2">
        <v>45</v>
      </c>
      <c r="B201" s="243" t="s">
        <v>1208</v>
      </c>
      <c r="C201" s="260" t="s">
        <v>1209</v>
      </c>
      <c r="D201" s="244" t="s">
        <v>194</v>
      </c>
      <c r="E201" s="245">
        <v>3.4510000000000001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1.8180000000000001</v>
      </c>
      <c r="O201" s="245">
        <f>ROUND(E201*N201,2)</f>
        <v>6.27</v>
      </c>
      <c r="P201" s="245">
        <v>0</v>
      </c>
      <c r="Q201" s="245">
        <f>ROUND(E201*P201,2)</f>
        <v>0</v>
      </c>
      <c r="R201" s="247"/>
      <c r="S201" s="247" t="s">
        <v>131</v>
      </c>
      <c r="T201" s="248" t="s">
        <v>131</v>
      </c>
      <c r="U201" s="230">
        <v>1.085</v>
      </c>
      <c r="V201" s="230">
        <f>ROUND(E201*U201,2)</f>
        <v>3.74</v>
      </c>
      <c r="W201" s="230"/>
      <c r="X201" s="230" t="s">
        <v>173</v>
      </c>
      <c r="Y201" s="230" t="s">
        <v>134</v>
      </c>
      <c r="Z201" s="210"/>
      <c r="AA201" s="210"/>
      <c r="AB201" s="210"/>
      <c r="AC201" s="210"/>
      <c r="AD201" s="210"/>
      <c r="AE201" s="210"/>
      <c r="AF201" s="210"/>
      <c r="AG201" s="210" t="s">
        <v>174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2" x14ac:dyDescent="0.25">
      <c r="A202" s="227"/>
      <c r="B202" s="228"/>
      <c r="C202" s="276" t="s">
        <v>1210</v>
      </c>
      <c r="D202" s="272"/>
      <c r="E202" s="273">
        <v>3.1360000000000001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176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76" t="s">
        <v>1211</v>
      </c>
      <c r="D203" s="272"/>
      <c r="E203" s="273">
        <v>0.315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176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2">
        <v>46</v>
      </c>
      <c r="B204" s="243" t="s">
        <v>954</v>
      </c>
      <c r="C204" s="260" t="s">
        <v>955</v>
      </c>
      <c r="D204" s="244" t="s">
        <v>194</v>
      </c>
      <c r="E204" s="245">
        <v>5.0984999999999996</v>
      </c>
      <c r="F204" s="246"/>
      <c r="G204" s="247">
        <f>ROUND(E204*F204,2)</f>
        <v>0</v>
      </c>
      <c r="H204" s="246"/>
      <c r="I204" s="247">
        <f>ROUND(E204*H204,2)</f>
        <v>0</v>
      </c>
      <c r="J204" s="246"/>
      <c r="K204" s="247">
        <f>ROUND(E204*J204,2)</f>
        <v>0</v>
      </c>
      <c r="L204" s="247">
        <v>21</v>
      </c>
      <c r="M204" s="247">
        <f>G204*(1+L204/100)</f>
        <v>0</v>
      </c>
      <c r="N204" s="245">
        <v>2.5249999999999999</v>
      </c>
      <c r="O204" s="245">
        <f>ROUND(E204*N204,2)</f>
        <v>12.87</v>
      </c>
      <c r="P204" s="245">
        <v>0</v>
      </c>
      <c r="Q204" s="245">
        <f>ROUND(E204*P204,2)</f>
        <v>0</v>
      </c>
      <c r="R204" s="247"/>
      <c r="S204" s="247" t="s">
        <v>131</v>
      </c>
      <c r="T204" s="248" t="s">
        <v>131</v>
      </c>
      <c r="U204" s="230">
        <v>0.47699999999999998</v>
      </c>
      <c r="V204" s="230">
        <f>ROUND(E204*U204,2)</f>
        <v>2.4300000000000002</v>
      </c>
      <c r="W204" s="230"/>
      <c r="X204" s="230" t="s">
        <v>173</v>
      </c>
      <c r="Y204" s="230" t="s">
        <v>134</v>
      </c>
      <c r="Z204" s="210"/>
      <c r="AA204" s="210"/>
      <c r="AB204" s="210"/>
      <c r="AC204" s="210"/>
      <c r="AD204" s="210"/>
      <c r="AE204" s="210"/>
      <c r="AF204" s="210"/>
      <c r="AG204" s="210" t="s">
        <v>174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27"/>
      <c r="B205" s="228"/>
      <c r="C205" s="276" t="s">
        <v>1212</v>
      </c>
      <c r="D205" s="272"/>
      <c r="E205" s="273">
        <v>4.05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176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76" t="s">
        <v>1213</v>
      </c>
      <c r="D206" s="272"/>
      <c r="E206" s="273">
        <v>0.76800000000000002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176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76" t="s">
        <v>1214</v>
      </c>
      <c r="D207" s="272"/>
      <c r="E207" s="273">
        <v>0.28050000000000003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176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2">
        <v>47</v>
      </c>
      <c r="B208" s="243" t="s">
        <v>1215</v>
      </c>
      <c r="C208" s="260" t="s">
        <v>1216</v>
      </c>
      <c r="D208" s="244" t="s">
        <v>654</v>
      </c>
      <c r="E208" s="245">
        <v>24</v>
      </c>
      <c r="F208" s="246"/>
      <c r="G208" s="247">
        <f>ROUND(E208*F208,2)</f>
        <v>0</v>
      </c>
      <c r="H208" s="246"/>
      <c r="I208" s="247">
        <f>ROUND(E208*H208,2)</f>
        <v>0</v>
      </c>
      <c r="J208" s="246"/>
      <c r="K208" s="247">
        <f>ROUND(E208*J208,2)</f>
        <v>0</v>
      </c>
      <c r="L208" s="247">
        <v>21</v>
      </c>
      <c r="M208" s="247">
        <f>G208*(1+L208/100)</f>
        <v>0</v>
      </c>
      <c r="N208" s="245">
        <v>5.2999999999999999E-2</v>
      </c>
      <c r="O208" s="245">
        <f>ROUND(E208*N208,2)</f>
        <v>1.27</v>
      </c>
      <c r="P208" s="245">
        <v>0</v>
      </c>
      <c r="Q208" s="245">
        <f>ROUND(E208*P208,2)</f>
        <v>0</v>
      </c>
      <c r="R208" s="247" t="s">
        <v>282</v>
      </c>
      <c r="S208" s="247" t="s">
        <v>131</v>
      </c>
      <c r="T208" s="248" t="s">
        <v>132</v>
      </c>
      <c r="U208" s="230">
        <v>0</v>
      </c>
      <c r="V208" s="230">
        <f>ROUND(E208*U208,2)</f>
        <v>0</v>
      </c>
      <c r="W208" s="230"/>
      <c r="X208" s="230" t="s">
        <v>283</v>
      </c>
      <c r="Y208" s="230" t="s">
        <v>134</v>
      </c>
      <c r="Z208" s="210"/>
      <c r="AA208" s="210"/>
      <c r="AB208" s="210"/>
      <c r="AC208" s="210"/>
      <c r="AD208" s="210"/>
      <c r="AE208" s="210"/>
      <c r="AF208" s="210"/>
      <c r="AG208" s="210" t="s">
        <v>284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1" t="s">
        <v>1338</v>
      </c>
      <c r="D209" s="249"/>
      <c r="E209" s="249"/>
      <c r="F209" s="249"/>
      <c r="G209" s="249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137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1" outlineLevel="3" x14ac:dyDescent="0.25">
      <c r="A210" s="227"/>
      <c r="B210" s="228"/>
      <c r="C210" s="262" t="s">
        <v>1339</v>
      </c>
      <c r="D210" s="250"/>
      <c r="E210" s="250"/>
      <c r="F210" s="250"/>
      <c r="G210" s="25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137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51" t="str">
        <f>C210</f>
        <v>Tím je vytvořen podzemní prostor o velké kapacitě vhodný pro akumulaci a postupné zasakování srážkových vod ze zpevněných ploch a povrchů do půdy.</v>
      </c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4" t="s">
        <v>149</v>
      </c>
      <c r="D211" s="231"/>
      <c r="E211" s="232"/>
      <c r="F211" s="233"/>
      <c r="G211" s="233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137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2" t="s">
        <v>1217</v>
      </c>
      <c r="D212" s="250"/>
      <c r="E212" s="250"/>
      <c r="F212" s="250"/>
      <c r="G212" s="25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137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1" outlineLevel="3" x14ac:dyDescent="0.25">
      <c r="A213" s="227"/>
      <c r="B213" s="228"/>
      <c r="C213" s="262" t="s">
        <v>1218</v>
      </c>
      <c r="D213" s="250"/>
      <c r="E213" s="250"/>
      <c r="F213" s="250"/>
      <c r="G213" s="25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51" t="str">
        <f>C213</f>
        <v>Voštinový blok pro max. násyp zeminy 1,8 m. Hmotnost bloku 53 kg, rozměry 2400 x 1200 x 520 mm, tj. 1,5 m3.</v>
      </c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4" t="s">
        <v>149</v>
      </c>
      <c r="D214" s="231"/>
      <c r="E214" s="232"/>
      <c r="F214" s="233"/>
      <c r="G214" s="233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137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2" t="s">
        <v>1340</v>
      </c>
      <c r="D215" s="250"/>
      <c r="E215" s="250"/>
      <c r="F215" s="250"/>
      <c r="G215" s="25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137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2" t="s">
        <v>1219</v>
      </c>
      <c r="D216" s="250"/>
      <c r="E216" s="250"/>
      <c r="F216" s="250"/>
      <c r="G216" s="25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137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2" t="s">
        <v>1220</v>
      </c>
      <c r="D217" s="250"/>
      <c r="E217" s="250"/>
      <c r="F217" s="250"/>
      <c r="G217" s="25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137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2" t="s">
        <v>1221</v>
      </c>
      <c r="D218" s="250"/>
      <c r="E218" s="250"/>
      <c r="F218" s="250"/>
      <c r="G218" s="25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137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2" t="s">
        <v>1222</v>
      </c>
      <c r="D219" s="250"/>
      <c r="E219" s="250"/>
      <c r="F219" s="250"/>
      <c r="G219" s="25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137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2" t="s">
        <v>1223</v>
      </c>
      <c r="D220" s="250"/>
      <c r="E220" s="250"/>
      <c r="F220" s="250"/>
      <c r="G220" s="25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137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2">
        <v>48</v>
      </c>
      <c r="B221" s="243" t="s">
        <v>280</v>
      </c>
      <c r="C221" s="260" t="s">
        <v>281</v>
      </c>
      <c r="D221" s="244" t="s">
        <v>190</v>
      </c>
      <c r="E221" s="245">
        <v>321.15300000000002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21</v>
      </c>
      <c r="M221" s="247">
        <f>G221*(1+L221/100)</f>
        <v>0</v>
      </c>
      <c r="N221" s="245">
        <v>4.8000000000000001E-4</v>
      </c>
      <c r="O221" s="245">
        <f>ROUND(E221*N221,2)</f>
        <v>0.15</v>
      </c>
      <c r="P221" s="245">
        <v>0</v>
      </c>
      <c r="Q221" s="245">
        <f>ROUND(E221*P221,2)</f>
        <v>0</v>
      </c>
      <c r="R221" s="247" t="s">
        <v>282</v>
      </c>
      <c r="S221" s="247" t="s">
        <v>131</v>
      </c>
      <c r="T221" s="248" t="s">
        <v>131</v>
      </c>
      <c r="U221" s="230">
        <v>0</v>
      </c>
      <c r="V221" s="230">
        <f>ROUND(E221*U221,2)</f>
        <v>0</v>
      </c>
      <c r="W221" s="230"/>
      <c r="X221" s="230" t="s">
        <v>283</v>
      </c>
      <c r="Y221" s="230" t="s">
        <v>134</v>
      </c>
      <c r="Z221" s="210"/>
      <c r="AA221" s="210"/>
      <c r="AB221" s="210"/>
      <c r="AC221" s="210"/>
      <c r="AD221" s="210"/>
      <c r="AE221" s="210"/>
      <c r="AF221" s="210"/>
      <c r="AG221" s="210" t="s">
        <v>284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76" t="s">
        <v>1224</v>
      </c>
      <c r="D222" s="272"/>
      <c r="E222" s="273">
        <v>321.15300000000002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176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2">
        <v>49</v>
      </c>
      <c r="B223" s="243" t="s">
        <v>288</v>
      </c>
      <c r="C223" s="260" t="s">
        <v>289</v>
      </c>
      <c r="D223" s="244" t="s">
        <v>172</v>
      </c>
      <c r="E223" s="245">
        <v>87.436800000000005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2.7999999999999998E-4</v>
      </c>
      <c r="O223" s="245">
        <f>ROUND(E223*N223,2)</f>
        <v>0.02</v>
      </c>
      <c r="P223" s="245">
        <v>0</v>
      </c>
      <c r="Q223" s="245">
        <f>ROUND(E223*P223,2)</f>
        <v>0</v>
      </c>
      <c r="R223" s="247" t="s">
        <v>282</v>
      </c>
      <c r="S223" s="247" t="s">
        <v>131</v>
      </c>
      <c r="T223" s="248" t="s">
        <v>131</v>
      </c>
      <c r="U223" s="230">
        <v>0</v>
      </c>
      <c r="V223" s="230">
        <f>ROUND(E223*U223,2)</f>
        <v>0</v>
      </c>
      <c r="W223" s="230"/>
      <c r="X223" s="230" t="s">
        <v>283</v>
      </c>
      <c r="Y223" s="230" t="s">
        <v>134</v>
      </c>
      <c r="Z223" s="210"/>
      <c r="AA223" s="210"/>
      <c r="AB223" s="210"/>
      <c r="AC223" s="210"/>
      <c r="AD223" s="210"/>
      <c r="AE223" s="210"/>
      <c r="AF223" s="210"/>
      <c r="AG223" s="210" t="s">
        <v>284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76" t="s">
        <v>1197</v>
      </c>
      <c r="D224" s="272"/>
      <c r="E224" s="273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176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76" t="s">
        <v>1225</v>
      </c>
      <c r="D225" s="272"/>
      <c r="E225" s="273">
        <v>52.991999999999997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176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76" t="s">
        <v>1226</v>
      </c>
      <c r="D226" s="272"/>
      <c r="E226" s="273">
        <v>34.444800000000001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176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5">
      <c r="A227" s="235" t="s">
        <v>126</v>
      </c>
      <c r="B227" s="236" t="s">
        <v>70</v>
      </c>
      <c r="C227" s="259" t="s">
        <v>71</v>
      </c>
      <c r="D227" s="237"/>
      <c r="E227" s="238"/>
      <c r="F227" s="239"/>
      <c r="G227" s="239">
        <f>SUMIF(AG228:AG232,"&lt;&gt;NOR",G228:G232)</f>
        <v>0</v>
      </c>
      <c r="H227" s="239"/>
      <c r="I227" s="239">
        <f>SUM(I228:I232)</f>
        <v>0</v>
      </c>
      <c r="J227" s="239"/>
      <c r="K227" s="239">
        <f>SUM(K228:K232)</f>
        <v>0</v>
      </c>
      <c r="L227" s="239"/>
      <c r="M227" s="239">
        <f>SUM(M228:M232)</f>
        <v>0</v>
      </c>
      <c r="N227" s="238"/>
      <c r="O227" s="238">
        <f>SUM(O228:O232)</f>
        <v>150.94</v>
      </c>
      <c r="P227" s="238"/>
      <c r="Q227" s="238">
        <f>SUM(Q228:Q232)</f>
        <v>0</v>
      </c>
      <c r="R227" s="239"/>
      <c r="S227" s="239"/>
      <c r="T227" s="240"/>
      <c r="U227" s="234"/>
      <c r="V227" s="234">
        <f>SUM(V228:V232)</f>
        <v>105.14</v>
      </c>
      <c r="W227" s="234"/>
      <c r="X227" s="234"/>
      <c r="Y227" s="234"/>
      <c r="AG227" t="s">
        <v>127</v>
      </c>
    </row>
    <row r="228" spans="1:60" outlineLevel="1" x14ac:dyDescent="0.25">
      <c r="A228" s="242">
        <v>50</v>
      </c>
      <c r="B228" s="243" t="s">
        <v>567</v>
      </c>
      <c r="C228" s="260" t="s">
        <v>568</v>
      </c>
      <c r="D228" s="244" t="s">
        <v>194</v>
      </c>
      <c r="E228" s="245">
        <v>79.832440000000005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1.8907700000000001</v>
      </c>
      <c r="O228" s="245">
        <f>ROUND(E228*N228,2)</f>
        <v>150.94</v>
      </c>
      <c r="P228" s="245">
        <v>0</v>
      </c>
      <c r="Q228" s="245">
        <f>ROUND(E228*P228,2)</f>
        <v>0</v>
      </c>
      <c r="R228" s="247"/>
      <c r="S228" s="247" t="s">
        <v>131</v>
      </c>
      <c r="T228" s="248" t="s">
        <v>131</v>
      </c>
      <c r="U228" s="230">
        <v>1.3169999999999999</v>
      </c>
      <c r="V228" s="230">
        <f>ROUND(E228*U228,2)</f>
        <v>105.14</v>
      </c>
      <c r="W228" s="230"/>
      <c r="X228" s="230" t="s">
        <v>173</v>
      </c>
      <c r="Y228" s="230" t="s">
        <v>134</v>
      </c>
      <c r="Z228" s="210"/>
      <c r="AA228" s="210"/>
      <c r="AB228" s="210"/>
      <c r="AC228" s="210"/>
      <c r="AD228" s="210"/>
      <c r="AE228" s="210"/>
      <c r="AF228" s="210"/>
      <c r="AG228" s="210" t="s">
        <v>174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27"/>
      <c r="B229" s="228"/>
      <c r="C229" s="276" t="s">
        <v>198</v>
      </c>
      <c r="D229" s="272"/>
      <c r="E229" s="273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176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76" t="s">
        <v>1227</v>
      </c>
      <c r="D230" s="272"/>
      <c r="E230" s="273">
        <v>62.08419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176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76" t="s">
        <v>1228</v>
      </c>
      <c r="D231" s="272"/>
      <c r="E231" s="273">
        <v>6.4982499999999996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176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76" t="s">
        <v>1229</v>
      </c>
      <c r="D232" s="272"/>
      <c r="E232" s="273">
        <v>11.25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176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5">
      <c r="A233" s="235" t="s">
        <v>126</v>
      </c>
      <c r="B233" s="236" t="s">
        <v>72</v>
      </c>
      <c r="C233" s="259" t="s">
        <v>49</v>
      </c>
      <c r="D233" s="237"/>
      <c r="E233" s="238"/>
      <c r="F233" s="239"/>
      <c r="G233" s="239">
        <f>SUMIF(AG234:AG246,"&lt;&gt;NOR",G234:G246)</f>
        <v>0</v>
      </c>
      <c r="H233" s="239"/>
      <c r="I233" s="239">
        <f>SUM(I234:I246)</f>
        <v>0</v>
      </c>
      <c r="J233" s="239"/>
      <c r="K233" s="239">
        <f>SUM(K234:K246)</f>
        <v>0</v>
      </c>
      <c r="L233" s="239"/>
      <c r="M233" s="239">
        <f>SUM(M234:M246)</f>
        <v>0</v>
      </c>
      <c r="N233" s="238"/>
      <c r="O233" s="238">
        <f>SUM(O234:O246)</f>
        <v>149.86000000000001</v>
      </c>
      <c r="P233" s="238"/>
      <c r="Q233" s="238">
        <f>SUM(Q234:Q246)</f>
        <v>0</v>
      </c>
      <c r="R233" s="239"/>
      <c r="S233" s="239"/>
      <c r="T233" s="240"/>
      <c r="U233" s="234"/>
      <c r="V233" s="234">
        <f>SUM(V234:V246)</f>
        <v>32.82</v>
      </c>
      <c r="W233" s="234"/>
      <c r="X233" s="234"/>
      <c r="Y233" s="234"/>
      <c r="AG233" t="s">
        <v>127</v>
      </c>
    </row>
    <row r="234" spans="1:60" outlineLevel="1" x14ac:dyDescent="0.25">
      <c r="A234" s="242">
        <v>51</v>
      </c>
      <c r="B234" s="243" t="s">
        <v>1230</v>
      </c>
      <c r="C234" s="260" t="s">
        <v>1231</v>
      </c>
      <c r="D234" s="244" t="s">
        <v>172</v>
      </c>
      <c r="E234" s="245">
        <v>311.14499999999998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0.126</v>
      </c>
      <c r="O234" s="245">
        <f>ROUND(E234*N234,2)</f>
        <v>39.200000000000003</v>
      </c>
      <c r="P234" s="245">
        <v>0</v>
      </c>
      <c r="Q234" s="245">
        <f>ROUND(E234*P234,2)</f>
        <v>0</v>
      </c>
      <c r="R234" s="247"/>
      <c r="S234" s="247" t="s">
        <v>131</v>
      </c>
      <c r="T234" s="248" t="s">
        <v>131</v>
      </c>
      <c r="U234" s="230">
        <v>2.4E-2</v>
      </c>
      <c r="V234" s="230">
        <f>ROUND(E234*U234,2)</f>
        <v>7.47</v>
      </c>
      <c r="W234" s="230"/>
      <c r="X234" s="230" t="s">
        <v>173</v>
      </c>
      <c r="Y234" s="230" t="s">
        <v>134</v>
      </c>
      <c r="Z234" s="210"/>
      <c r="AA234" s="210"/>
      <c r="AB234" s="210"/>
      <c r="AC234" s="210"/>
      <c r="AD234" s="210"/>
      <c r="AE234" s="210"/>
      <c r="AF234" s="210"/>
      <c r="AG234" s="210" t="s">
        <v>174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27"/>
      <c r="B235" s="228"/>
      <c r="C235" s="276" t="s">
        <v>952</v>
      </c>
      <c r="D235" s="272"/>
      <c r="E235" s="273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176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76" t="s">
        <v>1118</v>
      </c>
      <c r="D236" s="272"/>
      <c r="E236" s="273">
        <v>311.14499999999998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176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2">
        <v>52</v>
      </c>
      <c r="B237" s="243" t="s">
        <v>295</v>
      </c>
      <c r="C237" s="260" t="s">
        <v>296</v>
      </c>
      <c r="D237" s="244" t="s">
        <v>172</v>
      </c>
      <c r="E237" s="245">
        <v>14.881</v>
      </c>
      <c r="F237" s="246"/>
      <c r="G237" s="247">
        <f>ROUND(E237*F237,2)</f>
        <v>0</v>
      </c>
      <c r="H237" s="246"/>
      <c r="I237" s="247">
        <f>ROUND(E237*H237,2)</f>
        <v>0</v>
      </c>
      <c r="J237" s="246"/>
      <c r="K237" s="247">
        <f>ROUND(E237*J237,2)</f>
        <v>0</v>
      </c>
      <c r="L237" s="247">
        <v>21</v>
      </c>
      <c r="M237" s="247">
        <f>G237*(1+L237/100)</f>
        <v>0</v>
      </c>
      <c r="N237" s="245">
        <v>0.378</v>
      </c>
      <c r="O237" s="245">
        <f>ROUND(E237*N237,2)</f>
        <v>5.63</v>
      </c>
      <c r="P237" s="245">
        <v>0</v>
      </c>
      <c r="Q237" s="245">
        <f>ROUND(E237*P237,2)</f>
        <v>0</v>
      </c>
      <c r="R237" s="247"/>
      <c r="S237" s="247" t="s">
        <v>131</v>
      </c>
      <c r="T237" s="248" t="s">
        <v>131</v>
      </c>
      <c r="U237" s="230">
        <v>2.5999999999999999E-2</v>
      </c>
      <c r="V237" s="230">
        <f>ROUND(E237*U237,2)</f>
        <v>0.39</v>
      </c>
      <c r="W237" s="230"/>
      <c r="X237" s="230" t="s">
        <v>173</v>
      </c>
      <c r="Y237" s="230" t="s">
        <v>134</v>
      </c>
      <c r="Z237" s="210"/>
      <c r="AA237" s="210"/>
      <c r="AB237" s="210"/>
      <c r="AC237" s="210"/>
      <c r="AD237" s="210"/>
      <c r="AE237" s="210"/>
      <c r="AF237" s="210"/>
      <c r="AG237" s="210" t="s">
        <v>174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76" t="s">
        <v>952</v>
      </c>
      <c r="D238" s="272"/>
      <c r="E238" s="273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176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76" t="s">
        <v>1109</v>
      </c>
      <c r="D239" s="272"/>
      <c r="E239" s="273">
        <v>14.881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176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0.399999999999999" outlineLevel="1" x14ac:dyDescent="0.25">
      <c r="A240" s="242">
        <v>53</v>
      </c>
      <c r="B240" s="243" t="s">
        <v>297</v>
      </c>
      <c r="C240" s="260" t="s">
        <v>298</v>
      </c>
      <c r="D240" s="244" t="s">
        <v>172</v>
      </c>
      <c r="E240" s="245">
        <v>194.39</v>
      </c>
      <c r="F240" s="246"/>
      <c r="G240" s="247">
        <f>ROUND(E240*F240,2)</f>
        <v>0</v>
      </c>
      <c r="H240" s="246"/>
      <c r="I240" s="247">
        <f>ROUND(E240*H240,2)</f>
        <v>0</v>
      </c>
      <c r="J240" s="246"/>
      <c r="K240" s="247">
        <f>ROUND(E240*J240,2)</f>
        <v>0</v>
      </c>
      <c r="L240" s="247">
        <v>21</v>
      </c>
      <c r="M240" s="247">
        <f>G240*(1+L240/100)</f>
        <v>0</v>
      </c>
      <c r="N240" s="245">
        <v>0.378</v>
      </c>
      <c r="O240" s="245">
        <f>ROUND(E240*N240,2)</f>
        <v>73.48</v>
      </c>
      <c r="P240" s="245">
        <v>0</v>
      </c>
      <c r="Q240" s="245">
        <f>ROUND(E240*P240,2)</f>
        <v>0</v>
      </c>
      <c r="R240" s="247"/>
      <c r="S240" s="247" t="s">
        <v>131</v>
      </c>
      <c r="T240" s="248" t="s">
        <v>131</v>
      </c>
      <c r="U240" s="230">
        <v>2.5999999999999999E-2</v>
      </c>
      <c r="V240" s="230">
        <f>ROUND(E240*U240,2)</f>
        <v>5.05</v>
      </c>
      <c r="W240" s="230"/>
      <c r="X240" s="230" t="s">
        <v>173</v>
      </c>
      <c r="Y240" s="230" t="s">
        <v>134</v>
      </c>
      <c r="Z240" s="210"/>
      <c r="AA240" s="210"/>
      <c r="AB240" s="210"/>
      <c r="AC240" s="210"/>
      <c r="AD240" s="210"/>
      <c r="AE240" s="210"/>
      <c r="AF240" s="210"/>
      <c r="AG240" s="210" t="s">
        <v>174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5">
      <c r="A241" s="227"/>
      <c r="B241" s="228"/>
      <c r="C241" s="276" t="s">
        <v>952</v>
      </c>
      <c r="D241" s="272"/>
      <c r="E241" s="273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176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76" t="s">
        <v>1109</v>
      </c>
      <c r="D242" s="272"/>
      <c r="E242" s="273">
        <v>14.881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176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76" t="s">
        <v>1232</v>
      </c>
      <c r="D243" s="272"/>
      <c r="E243" s="273">
        <v>179.50899999999999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176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42">
        <v>54</v>
      </c>
      <c r="B244" s="243" t="s">
        <v>1233</v>
      </c>
      <c r="C244" s="260" t="s">
        <v>1234</v>
      </c>
      <c r="D244" s="244" t="s">
        <v>172</v>
      </c>
      <c r="E244" s="245">
        <v>311.14499999999998</v>
      </c>
      <c r="F244" s="246"/>
      <c r="G244" s="247">
        <f>ROUND(E244*F244,2)</f>
        <v>0</v>
      </c>
      <c r="H244" s="246"/>
      <c r="I244" s="247">
        <f>ROUND(E244*H244,2)</f>
        <v>0</v>
      </c>
      <c r="J244" s="246"/>
      <c r="K244" s="247">
        <f>ROUND(E244*J244,2)</f>
        <v>0</v>
      </c>
      <c r="L244" s="247">
        <v>21</v>
      </c>
      <c r="M244" s="247">
        <f>G244*(1+L244/100)</f>
        <v>0</v>
      </c>
      <c r="N244" s="245">
        <v>0.10141</v>
      </c>
      <c r="O244" s="245">
        <f>ROUND(E244*N244,2)</f>
        <v>31.55</v>
      </c>
      <c r="P244" s="245">
        <v>0</v>
      </c>
      <c r="Q244" s="245">
        <f>ROUND(E244*P244,2)</f>
        <v>0</v>
      </c>
      <c r="R244" s="247"/>
      <c r="S244" s="247" t="s">
        <v>131</v>
      </c>
      <c r="T244" s="248" t="s">
        <v>131</v>
      </c>
      <c r="U244" s="230">
        <v>6.4000000000000001E-2</v>
      </c>
      <c r="V244" s="230">
        <f>ROUND(E244*U244,2)</f>
        <v>19.91</v>
      </c>
      <c r="W244" s="230"/>
      <c r="X244" s="230" t="s">
        <v>173</v>
      </c>
      <c r="Y244" s="230" t="s">
        <v>134</v>
      </c>
      <c r="Z244" s="210"/>
      <c r="AA244" s="210"/>
      <c r="AB244" s="210"/>
      <c r="AC244" s="210"/>
      <c r="AD244" s="210"/>
      <c r="AE244" s="210"/>
      <c r="AF244" s="210"/>
      <c r="AG244" s="210" t="s">
        <v>174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27"/>
      <c r="B245" s="228"/>
      <c r="C245" s="276" t="s">
        <v>952</v>
      </c>
      <c r="D245" s="272"/>
      <c r="E245" s="273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176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76" t="s">
        <v>1118</v>
      </c>
      <c r="D246" s="272"/>
      <c r="E246" s="273">
        <v>311.14499999999998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176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x14ac:dyDescent="0.25">
      <c r="A247" s="235" t="s">
        <v>126</v>
      </c>
      <c r="B247" s="236" t="s">
        <v>75</v>
      </c>
      <c r="C247" s="259" t="s">
        <v>76</v>
      </c>
      <c r="D247" s="237"/>
      <c r="E247" s="238"/>
      <c r="F247" s="239"/>
      <c r="G247" s="239">
        <f>SUMIF(AG248:AG458,"&lt;&gt;NOR",G248:G458)</f>
        <v>0</v>
      </c>
      <c r="H247" s="239"/>
      <c r="I247" s="239">
        <f>SUM(I248:I458)</f>
        <v>0</v>
      </c>
      <c r="J247" s="239"/>
      <c r="K247" s="239">
        <f>SUM(K248:K458)</f>
        <v>0</v>
      </c>
      <c r="L247" s="239"/>
      <c r="M247" s="239">
        <f>SUM(M248:M458)</f>
        <v>0</v>
      </c>
      <c r="N247" s="238"/>
      <c r="O247" s="238">
        <f>SUM(O248:O458)</f>
        <v>71.63</v>
      </c>
      <c r="P247" s="238"/>
      <c r="Q247" s="238">
        <f>SUM(Q248:Q458)</f>
        <v>0</v>
      </c>
      <c r="R247" s="239"/>
      <c r="S247" s="239"/>
      <c r="T247" s="240"/>
      <c r="U247" s="234"/>
      <c r="V247" s="234">
        <f>SUM(V248:V458)</f>
        <v>308.76</v>
      </c>
      <c r="W247" s="234"/>
      <c r="X247" s="234"/>
      <c r="Y247" s="234"/>
      <c r="AG247" t="s">
        <v>127</v>
      </c>
    </row>
    <row r="248" spans="1:60" outlineLevel="1" x14ac:dyDescent="0.25">
      <c r="A248" s="242">
        <v>55</v>
      </c>
      <c r="B248" s="243" t="s">
        <v>355</v>
      </c>
      <c r="C248" s="260" t="s">
        <v>980</v>
      </c>
      <c r="D248" s="244" t="s">
        <v>190</v>
      </c>
      <c r="E248" s="245">
        <v>34.75</v>
      </c>
      <c r="F248" s="246"/>
      <c r="G248" s="247">
        <f>ROUND(E248*F248,2)</f>
        <v>0</v>
      </c>
      <c r="H248" s="246"/>
      <c r="I248" s="247">
        <f>ROUND(E248*H248,2)</f>
        <v>0</v>
      </c>
      <c r="J248" s="246"/>
      <c r="K248" s="247">
        <f>ROUND(E248*J248,2)</f>
        <v>0</v>
      </c>
      <c r="L248" s="247">
        <v>21</v>
      </c>
      <c r="M248" s="247">
        <f>G248*(1+L248/100)</f>
        <v>0</v>
      </c>
      <c r="N248" s="245">
        <v>0</v>
      </c>
      <c r="O248" s="245">
        <f>ROUND(E248*N248,2)</f>
        <v>0</v>
      </c>
      <c r="P248" s="245">
        <v>0</v>
      </c>
      <c r="Q248" s="245">
        <f>ROUND(E248*P248,2)</f>
        <v>0</v>
      </c>
      <c r="R248" s="247"/>
      <c r="S248" s="247" t="s">
        <v>131</v>
      </c>
      <c r="T248" s="248" t="s">
        <v>131</v>
      </c>
      <c r="U248" s="230">
        <v>6.6000000000000003E-2</v>
      </c>
      <c r="V248" s="230">
        <f>ROUND(E248*U248,2)</f>
        <v>2.29</v>
      </c>
      <c r="W248" s="230"/>
      <c r="X248" s="230" t="s">
        <v>173</v>
      </c>
      <c r="Y248" s="230" t="s">
        <v>134</v>
      </c>
      <c r="Z248" s="210"/>
      <c r="AA248" s="210"/>
      <c r="AB248" s="210"/>
      <c r="AC248" s="210"/>
      <c r="AD248" s="210"/>
      <c r="AE248" s="210"/>
      <c r="AF248" s="210"/>
      <c r="AG248" s="210" t="s">
        <v>174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27"/>
      <c r="B249" s="228"/>
      <c r="C249" s="276" t="s">
        <v>1235</v>
      </c>
      <c r="D249" s="272"/>
      <c r="E249" s="273">
        <v>34.75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176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2">
        <v>56</v>
      </c>
      <c r="B250" s="243" t="s">
        <v>1236</v>
      </c>
      <c r="C250" s="260" t="s">
        <v>1237</v>
      </c>
      <c r="D250" s="244" t="s">
        <v>190</v>
      </c>
      <c r="E250" s="245">
        <v>33.091000000000001</v>
      </c>
      <c r="F250" s="246"/>
      <c r="G250" s="247">
        <f>ROUND(E250*F250,2)</f>
        <v>0</v>
      </c>
      <c r="H250" s="246"/>
      <c r="I250" s="247">
        <f>ROUND(E250*H250,2)</f>
        <v>0</v>
      </c>
      <c r="J250" s="246"/>
      <c r="K250" s="247">
        <f>ROUND(E250*J250,2)</f>
        <v>0</v>
      </c>
      <c r="L250" s="247">
        <v>21</v>
      </c>
      <c r="M250" s="247">
        <f>G250*(1+L250/100)</f>
        <v>0</v>
      </c>
      <c r="N250" s="245">
        <v>1.0000000000000001E-5</v>
      </c>
      <c r="O250" s="245">
        <f>ROUND(E250*N250,2)</f>
        <v>0</v>
      </c>
      <c r="P250" s="245">
        <v>0</v>
      </c>
      <c r="Q250" s="245">
        <f>ROUND(E250*P250,2)</f>
        <v>0</v>
      </c>
      <c r="R250" s="247"/>
      <c r="S250" s="247" t="s">
        <v>131</v>
      </c>
      <c r="T250" s="248" t="s">
        <v>131</v>
      </c>
      <c r="U250" s="230">
        <v>0.08</v>
      </c>
      <c r="V250" s="230">
        <f>ROUND(E250*U250,2)</f>
        <v>2.65</v>
      </c>
      <c r="W250" s="230"/>
      <c r="X250" s="230" t="s">
        <v>173</v>
      </c>
      <c r="Y250" s="230" t="s">
        <v>134</v>
      </c>
      <c r="Z250" s="210"/>
      <c r="AA250" s="210"/>
      <c r="AB250" s="210"/>
      <c r="AC250" s="210"/>
      <c r="AD250" s="210"/>
      <c r="AE250" s="210"/>
      <c r="AF250" s="210"/>
      <c r="AG250" s="210" t="s">
        <v>174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76" t="s">
        <v>1238</v>
      </c>
      <c r="D251" s="272"/>
      <c r="E251" s="273">
        <v>33.091000000000001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176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2">
        <v>57</v>
      </c>
      <c r="B252" s="243" t="s">
        <v>1239</v>
      </c>
      <c r="C252" s="260" t="s">
        <v>1240</v>
      </c>
      <c r="D252" s="244" t="s">
        <v>190</v>
      </c>
      <c r="E252" s="245">
        <v>271.11</v>
      </c>
      <c r="F252" s="246"/>
      <c r="G252" s="247">
        <f>ROUND(E252*F252,2)</f>
        <v>0</v>
      </c>
      <c r="H252" s="246"/>
      <c r="I252" s="247">
        <f>ROUND(E252*H252,2)</f>
        <v>0</v>
      </c>
      <c r="J252" s="246"/>
      <c r="K252" s="247">
        <f>ROUND(E252*J252,2)</f>
        <v>0</v>
      </c>
      <c r="L252" s="247">
        <v>21</v>
      </c>
      <c r="M252" s="247">
        <f>G252*(1+L252/100)</f>
        <v>0</v>
      </c>
      <c r="N252" s="245">
        <v>1.0000000000000001E-5</v>
      </c>
      <c r="O252" s="245">
        <f>ROUND(E252*N252,2)</f>
        <v>0</v>
      </c>
      <c r="P252" s="245">
        <v>0</v>
      </c>
      <c r="Q252" s="245">
        <f>ROUND(E252*P252,2)</f>
        <v>0</v>
      </c>
      <c r="R252" s="247"/>
      <c r="S252" s="247" t="s">
        <v>131</v>
      </c>
      <c r="T252" s="248" t="s">
        <v>131</v>
      </c>
      <c r="U252" s="230">
        <v>9.7000000000000003E-2</v>
      </c>
      <c r="V252" s="230">
        <f>ROUND(E252*U252,2)</f>
        <v>26.3</v>
      </c>
      <c r="W252" s="230"/>
      <c r="X252" s="230" t="s">
        <v>173</v>
      </c>
      <c r="Y252" s="230" t="s">
        <v>134</v>
      </c>
      <c r="Z252" s="210"/>
      <c r="AA252" s="210"/>
      <c r="AB252" s="210"/>
      <c r="AC252" s="210"/>
      <c r="AD252" s="210"/>
      <c r="AE252" s="210"/>
      <c r="AF252" s="210"/>
      <c r="AG252" s="210" t="s">
        <v>174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27"/>
      <c r="B253" s="228"/>
      <c r="C253" s="276" t="s">
        <v>198</v>
      </c>
      <c r="D253" s="272"/>
      <c r="E253" s="273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176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76" t="s">
        <v>1241</v>
      </c>
      <c r="D254" s="272"/>
      <c r="E254" s="273">
        <v>271.11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176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2">
        <v>58</v>
      </c>
      <c r="B255" s="243" t="s">
        <v>1242</v>
      </c>
      <c r="C255" s="260" t="s">
        <v>1243</v>
      </c>
      <c r="D255" s="244" t="s">
        <v>328</v>
      </c>
      <c r="E255" s="245">
        <v>1</v>
      </c>
      <c r="F255" s="246"/>
      <c r="G255" s="247">
        <f>ROUND(E255*F255,2)</f>
        <v>0</v>
      </c>
      <c r="H255" s="246"/>
      <c r="I255" s="247">
        <f>ROUND(E255*H255,2)</f>
        <v>0</v>
      </c>
      <c r="J255" s="246"/>
      <c r="K255" s="247">
        <f>ROUND(E255*J255,2)</f>
        <v>0</v>
      </c>
      <c r="L255" s="247">
        <v>21</v>
      </c>
      <c r="M255" s="247">
        <f>G255*(1+L255/100)</f>
        <v>0</v>
      </c>
      <c r="N255" s="245">
        <v>3.0000000000000001E-5</v>
      </c>
      <c r="O255" s="245">
        <f>ROUND(E255*N255,2)</f>
        <v>0</v>
      </c>
      <c r="P255" s="245">
        <v>0</v>
      </c>
      <c r="Q255" s="245">
        <f>ROUND(E255*P255,2)</f>
        <v>0</v>
      </c>
      <c r="R255" s="247"/>
      <c r="S255" s="247" t="s">
        <v>131</v>
      </c>
      <c r="T255" s="248" t="s">
        <v>131</v>
      </c>
      <c r="U255" s="230">
        <v>0.33</v>
      </c>
      <c r="V255" s="230">
        <f>ROUND(E255*U255,2)</f>
        <v>0.33</v>
      </c>
      <c r="W255" s="230"/>
      <c r="X255" s="230" t="s">
        <v>173</v>
      </c>
      <c r="Y255" s="230" t="s">
        <v>134</v>
      </c>
      <c r="Z255" s="210"/>
      <c r="AA255" s="210"/>
      <c r="AB255" s="210"/>
      <c r="AC255" s="210"/>
      <c r="AD255" s="210"/>
      <c r="AE255" s="210"/>
      <c r="AF255" s="210"/>
      <c r="AG255" s="210" t="s">
        <v>174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76" t="s">
        <v>1244</v>
      </c>
      <c r="D256" s="272"/>
      <c r="E256" s="273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176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52">
        <v>59</v>
      </c>
      <c r="B257" s="253" t="s">
        <v>1245</v>
      </c>
      <c r="C257" s="263" t="s">
        <v>1246</v>
      </c>
      <c r="D257" s="254" t="s">
        <v>328</v>
      </c>
      <c r="E257" s="255">
        <v>2</v>
      </c>
      <c r="F257" s="256"/>
      <c r="G257" s="257">
        <f>ROUND(E257*F257,2)</f>
        <v>0</v>
      </c>
      <c r="H257" s="256"/>
      <c r="I257" s="257">
        <f>ROUND(E257*H257,2)</f>
        <v>0</v>
      </c>
      <c r="J257" s="256"/>
      <c r="K257" s="257">
        <f>ROUND(E257*J257,2)</f>
        <v>0</v>
      </c>
      <c r="L257" s="257">
        <v>21</v>
      </c>
      <c r="M257" s="257">
        <f>G257*(1+L257/100)</f>
        <v>0</v>
      </c>
      <c r="N257" s="255">
        <v>5.0000000000000002E-5</v>
      </c>
      <c r="O257" s="255">
        <f>ROUND(E257*N257,2)</f>
        <v>0</v>
      </c>
      <c r="P257" s="255">
        <v>0</v>
      </c>
      <c r="Q257" s="255">
        <f>ROUND(E257*P257,2)</f>
        <v>0</v>
      </c>
      <c r="R257" s="257"/>
      <c r="S257" s="257" t="s">
        <v>131</v>
      </c>
      <c r="T257" s="258" t="s">
        <v>131</v>
      </c>
      <c r="U257" s="230">
        <v>0.42</v>
      </c>
      <c r="V257" s="230">
        <f>ROUND(E257*U257,2)</f>
        <v>0.84</v>
      </c>
      <c r="W257" s="230"/>
      <c r="X257" s="230" t="s">
        <v>173</v>
      </c>
      <c r="Y257" s="230" t="s">
        <v>134</v>
      </c>
      <c r="Z257" s="210"/>
      <c r="AA257" s="210"/>
      <c r="AB257" s="210"/>
      <c r="AC257" s="210"/>
      <c r="AD257" s="210"/>
      <c r="AE257" s="210"/>
      <c r="AF257" s="210"/>
      <c r="AG257" s="210" t="s">
        <v>174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2">
        <v>60</v>
      </c>
      <c r="B258" s="243" t="s">
        <v>1247</v>
      </c>
      <c r="C258" s="260" t="s">
        <v>1248</v>
      </c>
      <c r="D258" s="244" t="s">
        <v>328</v>
      </c>
      <c r="E258" s="245">
        <v>8</v>
      </c>
      <c r="F258" s="246"/>
      <c r="G258" s="247">
        <f>ROUND(E258*F258,2)</f>
        <v>0</v>
      </c>
      <c r="H258" s="246"/>
      <c r="I258" s="247">
        <f>ROUND(E258*H258,2)</f>
        <v>0</v>
      </c>
      <c r="J258" s="246"/>
      <c r="K258" s="247">
        <f>ROUND(E258*J258,2)</f>
        <v>0</v>
      </c>
      <c r="L258" s="247">
        <v>21</v>
      </c>
      <c r="M258" s="247">
        <f>G258*(1+L258/100)</f>
        <v>0</v>
      </c>
      <c r="N258" s="245">
        <v>2.0000000000000002E-5</v>
      </c>
      <c r="O258" s="245">
        <f>ROUND(E258*N258,2)</f>
        <v>0</v>
      </c>
      <c r="P258" s="245">
        <v>0</v>
      </c>
      <c r="Q258" s="245">
        <f>ROUND(E258*P258,2)</f>
        <v>0</v>
      </c>
      <c r="R258" s="247"/>
      <c r="S258" s="247" t="s">
        <v>131</v>
      </c>
      <c r="T258" s="248" t="s">
        <v>131</v>
      </c>
      <c r="U258" s="230">
        <v>0.20599999999999999</v>
      </c>
      <c r="V258" s="230">
        <f>ROUND(E258*U258,2)</f>
        <v>1.65</v>
      </c>
      <c r="W258" s="230"/>
      <c r="X258" s="230" t="s">
        <v>173</v>
      </c>
      <c r="Y258" s="230" t="s">
        <v>134</v>
      </c>
      <c r="Z258" s="210"/>
      <c r="AA258" s="210"/>
      <c r="AB258" s="210"/>
      <c r="AC258" s="210"/>
      <c r="AD258" s="210"/>
      <c r="AE258" s="210"/>
      <c r="AF258" s="210"/>
      <c r="AG258" s="210" t="s">
        <v>174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27"/>
      <c r="B259" s="228"/>
      <c r="C259" s="276" t="s">
        <v>1249</v>
      </c>
      <c r="D259" s="272"/>
      <c r="E259" s="273">
        <v>8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176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2">
        <v>61</v>
      </c>
      <c r="B260" s="243" t="s">
        <v>984</v>
      </c>
      <c r="C260" s="260" t="s">
        <v>985</v>
      </c>
      <c r="D260" s="244" t="s">
        <v>190</v>
      </c>
      <c r="E260" s="245">
        <v>34.75</v>
      </c>
      <c r="F260" s="246"/>
      <c r="G260" s="247">
        <f>ROUND(E260*F260,2)</f>
        <v>0</v>
      </c>
      <c r="H260" s="246"/>
      <c r="I260" s="247">
        <f>ROUND(E260*H260,2)</f>
        <v>0</v>
      </c>
      <c r="J260" s="246"/>
      <c r="K260" s="247">
        <f>ROUND(E260*J260,2)</f>
        <v>0</v>
      </c>
      <c r="L260" s="247">
        <v>21</v>
      </c>
      <c r="M260" s="247">
        <f>G260*(1+L260/100)</f>
        <v>0</v>
      </c>
      <c r="N260" s="245">
        <v>0</v>
      </c>
      <c r="O260" s="245">
        <f>ROUND(E260*N260,2)</f>
        <v>0</v>
      </c>
      <c r="P260" s="245">
        <v>0</v>
      </c>
      <c r="Q260" s="245">
        <f>ROUND(E260*P260,2)</f>
        <v>0</v>
      </c>
      <c r="R260" s="247"/>
      <c r="S260" s="247" t="s">
        <v>131</v>
      </c>
      <c r="T260" s="248" t="s">
        <v>131</v>
      </c>
      <c r="U260" s="230">
        <v>5.8999999999999997E-2</v>
      </c>
      <c r="V260" s="230">
        <f>ROUND(E260*U260,2)</f>
        <v>2.0499999999999998</v>
      </c>
      <c r="W260" s="230"/>
      <c r="X260" s="230" t="s">
        <v>173</v>
      </c>
      <c r="Y260" s="230" t="s">
        <v>134</v>
      </c>
      <c r="Z260" s="210"/>
      <c r="AA260" s="210"/>
      <c r="AB260" s="210"/>
      <c r="AC260" s="210"/>
      <c r="AD260" s="210"/>
      <c r="AE260" s="210"/>
      <c r="AF260" s="210"/>
      <c r="AG260" s="210" t="s">
        <v>174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27"/>
      <c r="B261" s="228"/>
      <c r="C261" s="276" t="s">
        <v>1235</v>
      </c>
      <c r="D261" s="272"/>
      <c r="E261" s="273">
        <v>34.75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176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2">
        <v>62</v>
      </c>
      <c r="B262" s="243" t="s">
        <v>986</v>
      </c>
      <c r="C262" s="260" t="s">
        <v>987</v>
      </c>
      <c r="D262" s="244" t="s">
        <v>190</v>
      </c>
      <c r="E262" s="245">
        <v>271.11</v>
      </c>
      <c r="F262" s="246"/>
      <c r="G262" s="247">
        <f>ROUND(E262*F262,2)</f>
        <v>0</v>
      </c>
      <c r="H262" s="246"/>
      <c r="I262" s="247">
        <f>ROUND(E262*H262,2)</f>
        <v>0</v>
      </c>
      <c r="J262" s="246"/>
      <c r="K262" s="247">
        <f>ROUND(E262*J262,2)</f>
        <v>0</v>
      </c>
      <c r="L262" s="247">
        <v>21</v>
      </c>
      <c r="M262" s="247">
        <f>G262*(1+L262/100)</f>
        <v>0</v>
      </c>
      <c r="N262" s="245">
        <v>0</v>
      </c>
      <c r="O262" s="245">
        <f>ROUND(E262*N262,2)</f>
        <v>0</v>
      </c>
      <c r="P262" s="245">
        <v>0</v>
      </c>
      <c r="Q262" s="245">
        <f>ROUND(E262*P262,2)</f>
        <v>0</v>
      </c>
      <c r="R262" s="247"/>
      <c r="S262" s="247" t="s">
        <v>131</v>
      </c>
      <c r="T262" s="248" t="s">
        <v>131</v>
      </c>
      <c r="U262" s="230">
        <v>7.9000000000000001E-2</v>
      </c>
      <c r="V262" s="230">
        <f>ROUND(E262*U262,2)</f>
        <v>21.42</v>
      </c>
      <c r="W262" s="230"/>
      <c r="X262" s="230" t="s">
        <v>173</v>
      </c>
      <c r="Y262" s="230" t="s">
        <v>134</v>
      </c>
      <c r="Z262" s="210"/>
      <c r="AA262" s="210"/>
      <c r="AB262" s="210"/>
      <c r="AC262" s="210"/>
      <c r="AD262" s="210"/>
      <c r="AE262" s="210"/>
      <c r="AF262" s="210"/>
      <c r="AG262" s="210" t="s">
        <v>174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27"/>
      <c r="B263" s="228"/>
      <c r="C263" s="276" t="s">
        <v>198</v>
      </c>
      <c r="D263" s="272"/>
      <c r="E263" s="273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176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76" t="s">
        <v>1241</v>
      </c>
      <c r="D264" s="272"/>
      <c r="E264" s="273">
        <v>271.11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176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42">
        <v>63</v>
      </c>
      <c r="B265" s="243" t="s">
        <v>988</v>
      </c>
      <c r="C265" s="260" t="s">
        <v>989</v>
      </c>
      <c r="D265" s="244" t="s">
        <v>990</v>
      </c>
      <c r="E265" s="245">
        <v>6</v>
      </c>
      <c r="F265" s="246"/>
      <c r="G265" s="247">
        <f>ROUND(E265*F265,2)</f>
        <v>0</v>
      </c>
      <c r="H265" s="246"/>
      <c r="I265" s="247">
        <f>ROUND(E265*H265,2)</f>
        <v>0</v>
      </c>
      <c r="J265" s="246"/>
      <c r="K265" s="247">
        <f>ROUND(E265*J265,2)</f>
        <v>0</v>
      </c>
      <c r="L265" s="247">
        <v>21</v>
      </c>
      <c r="M265" s="247">
        <f>G265*(1+L265/100)</f>
        <v>0</v>
      </c>
      <c r="N265" s="245">
        <v>1.2999999999999999E-4</v>
      </c>
      <c r="O265" s="245">
        <f>ROUND(E265*N265,2)</f>
        <v>0</v>
      </c>
      <c r="P265" s="245">
        <v>0</v>
      </c>
      <c r="Q265" s="245">
        <f>ROUND(E265*P265,2)</f>
        <v>0</v>
      </c>
      <c r="R265" s="247"/>
      <c r="S265" s="247" t="s">
        <v>131</v>
      </c>
      <c r="T265" s="248" t="s">
        <v>131</v>
      </c>
      <c r="U265" s="230">
        <v>6.2</v>
      </c>
      <c r="V265" s="230">
        <f>ROUND(E265*U265,2)</f>
        <v>37.200000000000003</v>
      </c>
      <c r="W265" s="230"/>
      <c r="X265" s="230" t="s">
        <v>173</v>
      </c>
      <c r="Y265" s="230" t="s">
        <v>134</v>
      </c>
      <c r="Z265" s="210"/>
      <c r="AA265" s="210"/>
      <c r="AB265" s="210"/>
      <c r="AC265" s="210"/>
      <c r="AD265" s="210"/>
      <c r="AE265" s="210"/>
      <c r="AF265" s="210"/>
      <c r="AG265" s="210" t="s">
        <v>174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1" outlineLevel="2" x14ac:dyDescent="0.25">
      <c r="A266" s="227"/>
      <c r="B266" s="228"/>
      <c r="C266" s="261" t="s">
        <v>1101</v>
      </c>
      <c r="D266" s="249"/>
      <c r="E266" s="249"/>
      <c r="F266" s="249"/>
      <c r="G266" s="249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137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51" t="str">
        <f>C266</f>
        <v>Položka je určena pro zabezpečení jakéhokoliv druhu potrubí v úseku mezi dvěma šachtami pro zkoušku těsnosti vodou.</v>
      </c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2" t="s">
        <v>991</v>
      </c>
      <c r="D267" s="250"/>
      <c r="E267" s="250"/>
      <c r="F267" s="250"/>
      <c r="G267" s="25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137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4" t="s">
        <v>149</v>
      </c>
      <c r="D268" s="231"/>
      <c r="E268" s="232"/>
      <c r="F268" s="233"/>
      <c r="G268" s="233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137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2" t="s">
        <v>992</v>
      </c>
      <c r="D269" s="250"/>
      <c r="E269" s="250"/>
      <c r="F269" s="250"/>
      <c r="G269" s="25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137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2" t="s">
        <v>993</v>
      </c>
      <c r="D270" s="250"/>
      <c r="E270" s="250"/>
      <c r="F270" s="250"/>
      <c r="G270" s="25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137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2" t="s">
        <v>994</v>
      </c>
      <c r="D271" s="250"/>
      <c r="E271" s="250"/>
      <c r="F271" s="250"/>
      <c r="G271" s="25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137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2" t="s">
        <v>1102</v>
      </c>
      <c r="D272" s="250"/>
      <c r="E272" s="250"/>
      <c r="F272" s="250"/>
      <c r="G272" s="25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137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2" t="s">
        <v>995</v>
      </c>
      <c r="D273" s="250"/>
      <c r="E273" s="250"/>
      <c r="F273" s="250"/>
      <c r="G273" s="25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137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1" outlineLevel="3" x14ac:dyDescent="0.25">
      <c r="A274" s="227"/>
      <c r="B274" s="228"/>
      <c r="C274" s="262" t="s">
        <v>996</v>
      </c>
      <c r="D274" s="250"/>
      <c r="E274" s="250"/>
      <c r="F274" s="250"/>
      <c r="G274" s="25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137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51" t="str">
        <f>C274</f>
        <v>¦zajištění vaku proti vysunutí z potrubí (zaklínit trámkem) - zvláště průtočné vaky z kovovou výstuhou, hrozí svlečení a utržení vaku z tělesa</v>
      </c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2" t="s">
        <v>997</v>
      </c>
      <c r="D275" s="250"/>
      <c r="E275" s="250"/>
      <c r="F275" s="250"/>
      <c r="G275" s="25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137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2" t="s">
        <v>1103</v>
      </c>
      <c r="D276" s="250"/>
      <c r="E276" s="250"/>
      <c r="F276" s="250"/>
      <c r="G276" s="25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137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2" t="s">
        <v>998</v>
      </c>
      <c r="D277" s="250"/>
      <c r="E277" s="250"/>
      <c r="F277" s="250"/>
      <c r="G277" s="25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137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2">
        <v>64</v>
      </c>
      <c r="B278" s="243" t="s">
        <v>999</v>
      </c>
      <c r="C278" s="260" t="s">
        <v>1000</v>
      </c>
      <c r="D278" s="244" t="s">
        <v>990</v>
      </c>
      <c r="E278" s="245">
        <v>12</v>
      </c>
      <c r="F278" s="246"/>
      <c r="G278" s="247">
        <f>ROUND(E278*F278,2)</f>
        <v>0</v>
      </c>
      <c r="H278" s="246"/>
      <c r="I278" s="247">
        <f>ROUND(E278*H278,2)</f>
        <v>0</v>
      </c>
      <c r="J278" s="246"/>
      <c r="K278" s="247">
        <f>ROUND(E278*J278,2)</f>
        <v>0</v>
      </c>
      <c r="L278" s="247">
        <v>21</v>
      </c>
      <c r="M278" s="247">
        <f>G278*(1+L278/100)</f>
        <v>0</v>
      </c>
      <c r="N278" s="245">
        <v>1.7000000000000001E-4</v>
      </c>
      <c r="O278" s="245">
        <f>ROUND(E278*N278,2)</f>
        <v>0</v>
      </c>
      <c r="P278" s="245">
        <v>0</v>
      </c>
      <c r="Q278" s="245">
        <f>ROUND(E278*P278,2)</f>
        <v>0</v>
      </c>
      <c r="R278" s="247"/>
      <c r="S278" s="247" t="s">
        <v>131</v>
      </c>
      <c r="T278" s="248" t="s">
        <v>131</v>
      </c>
      <c r="U278" s="230">
        <v>7.1</v>
      </c>
      <c r="V278" s="230">
        <f>ROUND(E278*U278,2)</f>
        <v>85.2</v>
      </c>
      <c r="W278" s="230"/>
      <c r="X278" s="230" t="s">
        <v>173</v>
      </c>
      <c r="Y278" s="230" t="s">
        <v>134</v>
      </c>
      <c r="Z278" s="210"/>
      <c r="AA278" s="210"/>
      <c r="AB278" s="210"/>
      <c r="AC278" s="210"/>
      <c r="AD278" s="210"/>
      <c r="AE278" s="210"/>
      <c r="AF278" s="210"/>
      <c r="AG278" s="210" t="s">
        <v>174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2" x14ac:dyDescent="0.25">
      <c r="A279" s="227"/>
      <c r="B279" s="228"/>
      <c r="C279" s="261" t="s">
        <v>1101</v>
      </c>
      <c r="D279" s="249"/>
      <c r="E279" s="249"/>
      <c r="F279" s="249"/>
      <c r="G279" s="249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137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51" t="str">
        <f>C279</f>
        <v>Položka je určena pro zabezpečení jakéhokoliv druhu potrubí v úseku mezi dvěma šachtami pro zkoušku těsnosti vodou.</v>
      </c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2" t="s">
        <v>991</v>
      </c>
      <c r="D280" s="250"/>
      <c r="E280" s="250"/>
      <c r="F280" s="250"/>
      <c r="G280" s="25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137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4" t="s">
        <v>149</v>
      </c>
      <c r="D281" s="231"/>
      <c r="E281" s="232"/>
      <c r="F281" s="233"/>
      <c r="G281" s="233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137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2" t="s">
        <v>992</v>
      </c>
      <c r="D282" s="250"/>
      <c r="E282" s="250"/>
      <c r="F282" s="250"/>
      <c r="G282" s="25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137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2" t="s">
        <v>993</v>
      </c>
      <c r="D283" s="250"/>
      <c r="E283" s="250"/>
      <c r="F283" s="250"/>
      <c r="G283" s="25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137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2" t="s">
        <v>994</v>
      </c>
      <c r="D284" s="250"/>
      <c r="E284" s="250"/>
      <c r="F284" s="250"/>
      <c r="G284" s="25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137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2" t="s">
        <v>1102</v>
      </c>
      <c r="D285" s="250"/>
      <c r="E285" s="250"/>
      <c r="F285" s="250"/>
      <c r="G285" s="25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137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2" t="s">
        <v>995</v>
      </c>
      <c r="D286" s="250"/>
      <c r="E286" s="250"/>
      <c r="F286" s="250"/>
      <c r="G286" s="25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137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1" outlineLevel="3" x14ac:dyDescent="0.25">
      <c r="A287" s="227"/>
      <c r="B287" s="228"/>
      <c r="C287" s="262" t="s">
        <v>996</v>
      </c>
      <c r="D287" s="250"/>
      <c r="E287" s="250"/>
      <c r="F287" s="250"/>
      <c r="G287" s="25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137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51" t="str">
        <f>C287</f>
        <v>¦zajištění vaku proti vysunutí z potrubí (zaklínit trámkem) - zvláště průtočné vaky z kovovou výstuhou, hrozí svlečení a utržení vaku z tělesa</v>
      </c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2" t="s">
        <v>997</v>
      </c>
      <c r="D288" s="250"/>
      <c r="E288" s="250"/>
      <c r="F288" s="250"/>
      <c r="G288" s="25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137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2" t="s">
        <v>1103</v>
      </c>
      <c r="D289" s="250"/>
      <c r="E289" s="250"/>
      <c r="F289" s="250"/>
      <c r="G289" s="25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137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2" t="s">
        <v>998</v>
      </c>
      <c r="D290" s="250"/>
      <c r="E290" s="250"/>
      <c r="F290" s="250"/>
      <c r="G290" s="25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137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52">
        <v>65</v>
      </c>
      <c r="B291" s="253" t="s">
        <v>1001</v>
      </c>
      <c r="C291" s="263" t="s">
        <v>1002</v>
      </c>
      <c r="D291" s="254" t="s">
        <v>990</v>
      </c>
      <c r="E291" s="255">
        <v>6</v>
      </c>
      <c r="F291" s="256"/>
      <c r="G291" s="257">
        <f>ROUND(E291*F291,2)</f>
        <v>0</v>
      </c>
      <c r="H291" s="256"/>
      <c r="I291" s="257">
        <f>ROUND(E291*H291,2)</f>
        <v>0</v>
      </c>
      <c r="J291" s="256"/>
      <c r="K291" s="257">
        <f>ROUND(E291*J291,2)</f>
        <v>0</v>
      </c>
      <c r="L291" s="257">
        <v>21</v>
      </c>
      <c r="M291" s="257">
        <f>G291*(1+L291/100)</f>
        <v>0</v>
      </c>
      <c r="N291" s="255">
        <v>0</v>
      </c>
      <c r="O291" s="255">
        <f>ROUND(E291*N291,2)</f>
        <v>0</v>
      </c>
      <c r="P291" s="255">
        <v>0</v>
      </c>
      <c r="Q291" s="255">
        <f>ROUND(E291*P291,2)</f>
        <v>0</v>
      </c>
      <c r="R291" s="257"/>
      <c r="S291" s="257" t="s">
        <v>131</v>
      </c>
      <c r="T291" s="258" t="s">
        <v>131</v>
      </c>
      <c r="U291" s="230">
        <v>0.9</v>
      </c>
      <c r="V291" s="230">
        <f>ROUND(E291*U291,2)</f>
        <v>5.4</v>
      </c>
      <c r="W291" s="230"/>
      <c r="X291" s="230" t="s">
        <v>173</v>
      </c>
      <c r="Y291" s="230" t="s">
        <v>134</v>
      </c>
      <c r="Z291" s="210"/>
      <c r="AA291" s="210"/>
      <c r="AB291" s="210"/>
      <c r="AC291" s="210"/>
      <c r="AD291" s="210"/>
      <c r="AE291" s="210"/>
      <c r="AF291" s="210"/>
      <c r="AG291" s="210" t="s">
        <v>174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52">
        <v>66</v>
      </c>
      <c r="B292" s="253" t="s">
        <v>1006</v>
      </c>
      <c r="C292" s="263" t="s">
        <v>1007</v>
      </c>
      <c r="D292" s="254" t="s">
        <v>190</v>
      </c>
      <c r="E292" s="255">
        <v>271.11</v>
      </c>
      <c r="F292" s="256"/>
      <c r="G292" s="257">
        <f>ROUND(E292*F292,2)</f>
        <v>0</v>
      </c>
      <c r="H292" s="256"/>
      <c r="I292" s="257">
        <f>ROUND(E292*H292,2)</f>
        <v>0</v>
      </c>
      <c r="J292" s="256"/>
      <c r="K292" s="257">
        <f>ROUND(E292*J292,2)</f>
        <v>0</v>
      </c>
      <c r="L292" s="257">
        <v>21</v>
      </c>
      <c r="M292" s="257">
        <f>G292*(1+L292/100)</f>
        <v>0</v>
      </c>
      <c r="N292" s="255">
        <v>0</v>
      </c>
      <c r="O292" s="255">
        <f>ROUND(E292*N292,2)</f>
        <v>0</v>
      </c>
      <c r="P292" s="255">
        <v>0</v>
      </c>
      <c r="Q292" s="255">
        <f>ROUND(E292*P292,2)</f>
        <v>0</v>
      </c>
      <c r="R292" s="257"/>
      <c r="S292" s="257" t="s">
        <v>131</v>
      </c>
      <c r="T292" s="258" t="s">
        <v>131</v>
      </c>
      <c r="U292" s="230">
        <v>3.9E-2</v>
      </c>
      <c r="V292" s="230">
        <f>ROUND(E292*U292,2)</f>
        <v>10.57</v>
      </c>
      <c r="W292" s="230"/>
      <c r="X292" s="230" t="s">
        <v>173</v>
      </c>
      <c r="Y292" s="230" t="s">
        <v>134</v>
      </c>
      <c r="Z292" s="210"/>
      <c r="AA292" s="210"/>
      <c r="AB292" s="210"/>
      <c r="AC292" s="210"/>
      <c r="AD292" s="210"/>
      <c r="AE292" s="210"/>
      <c r="AF292" s="210"/>
      <c r="AG292" s="210" t="s">
        <v>174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2">
        <v>67</v>
      </c>
      <c r="B293" s="243" t="s">
        <v>1008</v>
      </c>
      <c r="C293" s="260" t="s">
        <v>1009</v>
      </c>
      <c r="D293" s="244" t="s">
        <v>328</v>
      </c>
      <c r="E293" s="245">
        <v>36</v>
      </c>
      <c r="F293" s="246"/>
      <c r="G293" s="247">
        <f>ROUND(E293*F293,2)</f>
        <v>0</v>
      </c>
      <c r="H293" s="246"/>
      <c r="I293" s="247">
        <f>ROUND(E293*H293,2)</f>
        <v>0</v>
      </c>
      <c r="J293" s="246"/>
      <c r="K293" s="247">
        <f>ROUND(E293*J293,2)</f>
        <v>0</v>
      </c>
      <c r="L293" s="247">
        <v>21</v>
      </c>
      <c r="M293" s="247">
        <f>G293*(1+L293/100)</f>
        <v>0</v>
      </c>
      <c r="N293" s="245">
        <v>0</v>
      </c>
      <c r="O293" s="245">
        <f>ROUND(E293*N293,2)</f>
        <v>0</v>
      </c>
      <c r="P293" s="245">
        <v>0</v>
      </c>
      <c r="Q293" s="245">
        <f>ROUND(E293*P293,2)</f>
        <v>0</v>
      </c>
      <c r="R293" s="247"/>
      <c r="S293" s="247" t="s">
        <v>131</v>
      </c>
      <c r="T293" s="248" t="s">
        <v>131</v>
      </c>
      <c r="U293" s="230">
        <v>0.79</v>
      </c>
      <c r="V293" s="230">
        <f>ROUND(E293*U293,2)</f>
        <v>28.44</v>
      </c>
      <c r="W293" s="230"/>
      <c r="X293" s="230" t="s">
        <v>173</v>
      </c>
      <c r="Y293" s="230" t="s">
        <v>134</v>
      </c>
      <c r="Z293" s="210"/>
      <c r="AA293" s="210"/>
      <c r="AB293" s="210"/>
      <c r="AC293" s="210"/>
      <c r="AD293" s="210"/>
      <c r="AE293" s="210"/>
      <c r="AF293" s="210"/>
      <c r="AG293" s="210" t="s">
        <v>174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27"/>
      <c r="B294" s="228"/>
      <c r="C294" s="276" t="s">
        <v>1250</v>
      </c>
      <c r="D294" s="272"/>
      <c r="E294" s="273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176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76" t="s">
        <v>1251</v>
      </c>
      <c r="D295" s="272"/>
      <c r="E295" s="273">
        <v>20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176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76" t="s">
        <v>1252</v>
      </c>
      <c r="D296" s="272"/>
      <c r="E296" s="273">
        <v>2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176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76" t="s">
        <v>1253</v>
      </c>
      <c r="D297" s="272"/>
      <c r="E297" s="273">
        <v>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176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77" t="s">
        <v>226</v>
      </c>
      <c r="D298" s="274"/>
      <c r="E298" s="275">
        <v>23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176</v>
      </c>
      <c r="AH298" s="210">
        <v>1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76" t="s">
        <v>1254</v>
      </c>
      <c r="D299" s="272"/>
      <c r="E299" s="273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176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76" t="s">
        <v>1255</v>
      </c>
      <c r="D300" s="272"/>
      <c r="E300" s="273">
        <v>10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176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76" t="s">
        <v>1256</v>
      </c>
      <c r="D301" s="272"/>
      <c r="E301" s="273">
        <v>1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176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76" t="s">
        <v>1257</v>
      </c>
      <c r="D302" s="272"/>
      <c r="E302" s="273">
        <v>2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176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77" t="s">
        <v>226</v>
      </c>
      <c r="D303" s="274"/>
      <c r="E303" s="275">
        <v>13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176</v>
      </c>
      <c r="AH303" s="210">
        <v>1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42">
        <v>68</v>
      </c>
      <c r="B304" s="243" t="s">
        <v>1012</v>
      </c>
      <c r="C304" s="260" t="s">
        <v>1013</v>
      </c>
      <c r="D304" s="244" t="s">
        <v>328</v>
      </c>
      <c r="E304" s="245">
        <v>10</v>
      </c>
      <c r="F304" s="246"/>
      <c r="G304" s="247">
        <f>ROUND(E304*F304,2)</f>
        <v>0</v>
      </c>
      <c r="H304" s="246"/>
      <c r="I304" s="247">
        <f>ROUND(E304*H304,2)</f>
        <v>0</v>
      </c>
      <c r="J304" s="246"/>
      <c r="K304" s="247">
        <f>ROUND(E304*J304,2)</f>
        <v>0</v>
      </c>
      <c r="L304" s="247">
        <v>21</v>
      </c>
      <c r="M304" s="247">
        <f>G304*(1+L304/100)</f>
        <v>0</v>
      </c>
      <c r="N304" s="245">
        <v>0</v>
      </c>
      <c r="O304" s="245">
        <f>ROUND(E304*N304,2)</f>
        <v>0</v>
      </c>
      <c r="P304" s="245">
        <v>0</v>
      </c>
      <c r="Q304" s="245">
        <f>ROUND(E304*P304,2)</f>
        <v>0</v>
      </c>
      <c r="R304" s="247"/>
      <c r="S304" s="247" t="s">
        <v>131</v>
      </c>
      <c r="T304" s="248" t="s">
        <v>131</v>
      </c>
      <c r="U304" s="230">
        <v>0.94599999999999995</v>
      </c>
      <c r="V304" s="230">
        <f>ROUND(E304*U304,2)</f>
        <v>9.4600000000000009</v>
      </c>
      <c r="W304" s="230"/>
      <c r="X304" s="230" t="s">
        <v>173</v>
      </c>
      <c r="Y304" s="230" t="s">
        <v>134</v>
      </c>
      <c r="Z304" s="210"/>
      <c r="AA304" s="210"/>
      <c r="AB304" s="210"/>
      <c r="AC304" s="210"/>
      <c r="AD304" s="210"/>
      <c r="AE304" s="210"/>
      <c r="AF304" s="210"/>
      <c r="AG304" s="210" t="s">
        <v>174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5">
      <c r="A305" s="227"/>
      <c r="B305" s="228"/>
      <c r="C305" s="276" t="s">
        <v>1254</v>
      </c>
      <c r="D305" s="272"/>
      <c r="E305" s="273"/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176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76" t="s">
        <v>1258</v>
      </c>
      <c r="D306" s="272"/>
      <c r="E306" s="273">
        <v>7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176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76" t="s">
        <v>1259</v>
      </c>
      <c r="D307" s="272"/>
      <c r="E307" s="273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176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76" t="s">
        <v>1260</v>
      </c>
      <c r="D308" s="272"/>
      <c r="E308" s="273">
        <v>3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176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.399999999999999" outlineLevel="1" x14ac:dyDescent="0.25">
      <c r="A309" s="242">
        <v>69</v>
      </c>
      <c r="B309" s="243" t="s">
        <v>1015</v>
      </c>
      <c r="C309" s="260" t="s">
        <v>1016</v>
      </c>
      <c r="D309" s="244" t="s">
        <v>328</v>
      </c>
      <c r="E309" s="245">
        <v>14</v>
      </c>
      <c r="F309" s="246"/>
      <c r="G309" s="247">
        <f>ROUND(E309*F309,2)</f>
        <v>0</v>
      </c>
      <c r="H309" s="246"/>
      <c r="I309" s="247">
        <f>ROUND(E309*H309,2)</f>
        <v>0</v>
      </c>
      <c r="J309" s="246"/>
      <c r="K309" s="247">
        <f>ROUND(E309*J309,2)</f>
        <v>0</v>
      </c>
      <c r="L309" s="247">
        <v>21</v>
      </c>
      <c r="M309" s="247">
        <f>G309*(1+L309/100)</f>
        <v>0</v>
      </c>
      <c r="N309" s="245">
        <v>0</v>
      </c>
      <c r="O309" s="245">
        <f>ROUND(E309*N309,2)</f>
        <v>0</v>
      </c>
      <c r="P309" s="245">
        <v>0</v>
      </c>
      <c r="Q309" s="245">
        <f>ROUND(E309*P309,2)</f>
        <v>0</v>
      </c>
      <c r="R309" s="247"/>
      <c r="S309" s="247" t="s">
        <v>131</v>
      </c>
      <c r="T309" s="248" t="s">
        <v>131</v>
      </c>
      <c r="U309" s="230">
        <v>0.9</v>
      </c>
      <c r="V309" s="230">
        <f>ROUND(E309*U309,2)</f>
        <v>12.6</v>
      </c>
      <c r="W309" s="230"/>
      <c r="X309" s="230" t="s">
        <v>173</v>
      </c>
      <c r="Y309" s="230" t="s">
        <v>134</v>
      </c>
      <c r="Z309" s="210"/>
      <c r="AA309" s="210"/>
      <c r="AB309" s="210"/>
      <c r="AC309" s="210"/>
      <c r="AD309" s="210"/>
      <c r="AE309" s="210"/>
      <c r="AF309" s="210"/>
      <c r="AG309" s="210" t="s">
        <v>174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76" t="s">
        <v>1261</v>
      </c>
      <c r="D310" s="272"/>
      <c r="E310" s="273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176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76" t="s">
        <v>1262</v>
      </c>
      <c r="D311" s="272"/>
      <c r="E311" s="273">
        <v>11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176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76" t="s">
        <v>1256</v>
      </c>
      <c r="D312" s="272"/>
      <c r="E312" s="273">
        <v>1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176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77" t="s">
        <v>226</v>
      </c>
      <c r="D313" s="274"/>
      <c r="E313" s="275">
        <v>12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176</v>
      </c>
      <c r="AH313" s="210">
        <v>1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76" t="s">
        <v>1263</v>
      </c>
      <c r="D314" s="272"/>
      <c r="E314" s="273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176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76" t="s">
        <v>1264</v>
      </c>
      <c r="D315" s="272"/>
      <c r="E315" s="273">
        <v>2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176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42">
        <v>70</v>
      </c>
      <c r="B316" s="243" t="s">
        <v>1018</v>
      </c>
      <c r="C316" s="260" t="s">
        <v>1019</v>
      </c>
      <c r="D316" s="244" t="s">
        <v>328</v>
      </c>
      <c r="E316" s="245">
        <v>15</v>
      </c>
      <c r="F316" s="246"/>
      <c r="G316" s="247">
        <f>ROUND(E316*F316,2)</f>
        <v>0</v>
      </c>
      <c r="H316" s="246"/>
      <c r="I316" s="247">
        <f>ROUND(E316*H316,2)</f>
        <v>0</v>
      </c>
      <c r="J316" s="246"/>
      <c r="K316" s="247">
        <f>ROUND(E316*J316,2)</f>
        <v>0</v>
      </c>
      <c r="L316" s="247">
        <v>21</v>
      </c>
      <c r="M316" s="247">
        <f>G316*(1+L316/100)</f>
        <v>0</v>
      </c>
      <c r="N316" s="245">
        <v>0</v>
      </c>
      <c r="O316" s="245">
        <f>ROUND(E316*N316,2)</f>
        <v>0</v>
      </c>
      <c r="P316" s="245">
        <v>0</v>
      </c>
      <c r="Q316" s="245">
        <f>ROUND(E316*P316,2)</f>
        <v>0</v>
      </c>
      <c r="R316" s="247"/>
      <c r="S316" s="247" t="s">
        <v>131</v>
      </c>
      <c r="T316" s="248" t="s">
        <v>131</v>
      </c>
      <c r="U316" s="230">
        <v>2.2519999999999998</v>
      </c>
      <c r="V316" s="230">
        <f>ROUND(E316*U316,2)</f>
        <v>33.78</v>
      </c>
      <c r="W316" s="230"/>
      <c r="X316" s="230" t="s">
        <v>173</v>
      </c>
      <c r="Y316" s="230" t="s">
        <v>134</v>
      </c>
      <c r="Z316" s="210"/>
      <c r="AA316" s="210"/>
      <c r="AB316" s="210"/>
      <c r="AC316" s="210"/>
      <c r="AD316" s="210"/>
      <c r="AE316" s="210"/>
      <c r="AF316" s="210"/>
      <c r="AG316" s="210" t="s">
        <v>174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5">
      <c r="A317" s="227"/>
      <c r="B317" s="228"/>
      <c r="C317" s="276" t="s">
        <v>1262</v>
      </c>
      <c r="D317" s="272"/>
      <c r="E317" s="273">
        <v>11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176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76" t="s">
        <v>1265</v>
      </c>
      <c r="D318" s="272"/>
      <c r="E318" s="273">
        <v>2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176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76" t="s">
        <v>1264</v>
      </c>
      <c r="D319" s="272"/>
      <c r="E319" s="273">
        <v>2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176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2">
        <v>71</v>
      </c>
      <c r="B320" s="243" t="s">
        <v>1266</v>
      </c>
      <c r="C320" s="260" t="s">
        <v>1267</v>
      </c>
      <c r="D320" s="244" t="s">
        <v>328</v>
      </c>
      <c r="E320" s="245">
        <v>1</v>
      </c>
      <c r="F320" s="246"/>
      <c r="G320" s="247">
        <f>ROUND(E320*F320,2)</f>
        <v>0</v>
      </c>
      <c r="H320" s="246"/>
      <c r="I320" s="247">
        <f>ROUND(E320*H320,2)</f>
        <v>0</v>
      </c>
      <c r="J320" s="246"/>
      <c r="K320" s="247">
        <f>ROUND(E320*J320,2)</f>
        <v>0</v>
      </c>
      <c r="L320" s="247">
        <v>21</v>
      </c>
      <c r="M320" s="247">
        <f>G320*(1+L320/100)</f>
        <v>0</v>
      </c>
      <c r="N320" s="245">
        <v>0</v>
      </c>
      <c r="O320" s="245">
        <f>ROUND(E320*N320,2)</f>
        <v>0</v>
      </c>
      <c r="P320" s="245">
        <v>0</v>
      </c>
      <c r="Q320" s="245">
        <f>ROUND(E320*P320,2)</f>
        <v>0</v>
      </c>
      <c r="R320" s="247"/>
      <c r="S320" s="247" t="s">
        <v>131</v>
      </c>
      <c r="T320" s="248" t="s">
        <v>131</v>
      </c>
      <c r="U320" s="230">
        <v>3.2519999999999998</v>
      </c>
      <c r="V320" s="230">
        <f>ROUND(E320*U320,2)</f>
        <v>3.25</v>
      </c>
      <c r="W320" s="230"/>
      <c r="X320" s="230" t="s">
        <v>173</v>
      </c>
      <c r="Y320" s="230" t="s">
        <v>134</v>
      </c>
      <c r="Z320" s="210"/>
      <c r="AA320" s="210"/>
      <c r="AB320" s="210"/>
      <c r="AC320" s="210"/>
      <c r="AD320" s="210"/>
      <c r="AE320" s="210"/>
      <c r="AF320" s="210"/>
      <c r="AG320" s="210" t="s">
        <v>174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5">
      <c r="A321" s="227"/>
      <c r="B321" s="228"/>
      <c r="C321" s="276" t="s">
        <v>1268</v>
      </c>
      <c r="D321" s="272"/>
      <c r="E321" s="273">
        <v>1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176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2">
        <v>72</v>
      </c>
      <c r="B322" s="243" t="s">
        <v>1022</v>
      </c>
      <c r="C322" s="260" t="s">
        <v>1023</v>
      </c>
      <c r="D322" s="244" t="s">
        <v>328</v>
      </c>
      <c r="E322" s="245">
        <v>14</v>
      </c>
      <c r="F322" s="246"/>
      <c r="G322" s="247">
        <f>ROUND(E322*F322,2)</f>
        <v>0</v>
      </c>
      <c r="H322" s="246"/>
      <c r="I322" s="247">
        <f>ROUND(E322*H322,2)</f>
        <v>0</v>
      </c>
      <c r="J322" s="246"/>
      <c r="K322" s="247">
        <f>ROUND(E322*J322,2)</f>
        <v>0</v>
      </c>
      <c r="L322" s="247">
        <v>21</v>
      </c>
      <c r="M322" s="247">
        <f>G322*(1+L322/100)</f>
        <v>0</v>
      </c>
      <c r="N322" s="245">
        <v>7.0200000000000002E-3</v>
      </c>
      <c r="O322" s="245">
        <f>ROUND(E322*N322,2)</f>
        <v>0.1</v>
      </c>
      <c r="P322" s="245">
        <v>0</v>
      </c>
      <c r="Q322" s="245">
        <f>ROUND(E322*P322,2)</f>
        <v>0</v>
      </c>
      <c r="R322" s="247"/>
      <c r="S322" s="247" t="s">
        <v>131</v>
      </c>
      <c r="T322" s="248" t="s">
        <v>131</v>
      </c>
      <c r="U322" s="230">
        <v>1.0940000000000001</v>
      </c>
      <c r="V322" s="230">
        <f>ROUND(E322*U322,2)</f>
        <v>15.32</v>
      </c>
      <c r="W322" s="230"/>
      <c r="X322" s="230" t="s">
        <v>173</v>
      </c>
      <c r="Y322" s="230" t="s">
        <v>134</v>
      </c>
      <c r="Z322" s="210"/>
      <c r="AA322" s="210"/>
      <c r="AB322" s="210"/>
      <c r="AC322" s="210"/>
      <c r="AD322" s="210"/>
      <c r="AE322" s="210"/>
      <c r="AF322" s="210"/>
      <c r="AG322" s="210" t="s">
        <v>174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5">
      <c r="A323" s="227"/>
      <c r="B323" s="228"/>
      <c r="C323" s="276" t="s">
        <v>1262</v>
      </c>
      <c r="D323" s="272"/>
      <c r="E323" s="273">
        <v>11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176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76" t="s">
        <v>1256</v>
      </c>
      <c r="D324" s="272"/>
      <c r="E324" s="273">
        <v>1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176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76" t="s">
        <v>1264</v>
      </c>
      <c r="D325" s="272"/>
      <c r="E325" s="273">
        <v>2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176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52">
        <v>73</v>
      </c>
      <c r="B326" s="253" t="s">
        <v>1269</v>
      </c>
      <c r="C326" s="263" t="s">
        <v>1270</v>
      </c>
      <c r="D326" s="254" t="s">
        <v>328</v>
      </c>
      <c r="E326" s="255">
        <v>1</v>
      </c>
      <c r="F326" s="256"/>
      <c r="G326" s="257">
        <f>ROUND(E326*F326,2)</f>
        <v>0</v>
      </c>
      <c r="H326" s="256"/>
      <c r="I326" s="257">
        <f>ROUND(E326*H326,2)</f>
        <v>0</v>
      </c>
      <c r="J326" s="256"/>
      <c r="K326" s="257">
        <f>ROUND(E326*J326,2)</f>
        <v>0</v>
      </c>
      <c r="L326" s="257">
        <v>21</v>
      </c>
      <c r="M326" s="257">
        <f>G326*(1+L326/100)</f>
        <v>0</v>
      </c>
      <c r="N326" s="255">
        <v>1.17E-2</v>
      </c>
      <c r="O326" s="255">
        <f>ROUND(E326*N326,2)</f>
        <v>0.01</v>
      </c>
      <c r="P326" s="255">
        <v>0</v>
      </c>
      <c r="Q326" s="255">
        <f>ROUND(E326*P326,2)</f>
        <v>0</v>
      </c>
      <c r="R326" s="257"/>
      <c r="S326" s="257" t="s">
        <v>131</v>
      </c>
      <c r="T326" s="258" t="s">
        <v>131</v>
      </c>
      <c r="U326" s="230">
        <v>2.0640000000000001</v>
      </c>
      <c r="V326" s="230">
        <f>ROUND(E326*U326,2)</f>
        <v>2.06</v>
      </c>
      <c r="W326" s="230"/>
      <c r="X326" s="230" t="s">
        <v>173</v>
      </c>
      <c r="Y326" s="230" t="s">
        <v>134</v>
      </c>
      <c r="Z326" s="210"/>
      <c r="AA326" s="210"/>
      <c r="AB326" s="210"/>
      <c r="AC326" s="210"/>
      <c r="AD326" s="210"/>
      <c r="AE326" s="210"/>
      <c r="AF326" s="210"/>
      <c r="AG326" s="210" t="s">
        <v>174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2">
        <v>74</v>
      </c>
      <c r="B327" s="243" t="s">
        <v>644</v>
      </c>
      <c r="C327" s="260" t="s">
        <v>645</v>
      </c>
      <c r="D327" s="244" t="s">
        <v>190</v>
      </c>
      <c r="E327" s="245">
        <v>305.86</v>
      </c>
      <c r="F327" s="246"/>
      <c r="G327" s="247">
        <f>ROUND(E327*F327,2)</f>
        <v>0</v>
      </c>
      <c r="H327" s="246"/>
      <c r="I327" s="247">
        <f>ROUND(E327*H327,2)</f>
        <v>0</v>
      </c>
      <c r="J327" s="246"/>
      <c r="K327" s="247">
        <f>ROUND(E327*J327,2)</f>
        <v>0</v>
      </c>
      <c r="L327" s="247">
        <v>21</v>
      </c>
      <c r="M327" s="247">
        <f>G327*(1+L327/100)</f>
        <v>0</v>
      </c>
      <c r="N327" s="245">
        <v>0</v>
      </c>
      <c r="O327" s="245">
        <f>ROUND(E327*N327,2)</f>
        <v>0</v>
      </c>
      <c r="P327" s="245">
        <v>0</v>
      </c>
      <c r="Q327" s="245">
        <f>ROUND(E327*P327,2)</f>
        <v>0</v>
      </c>
      <c r="R327" s="247"/>
      <c r="S327" s="247" t="s">
        <v>131</v>
      </c>
      <c r="T327" s="248" t="s">
        <v>131</v>
      </c>
      <c r="U327" s="230">
        <v>2.5999999999999999E-2</v>
      </c>
      <c r="V327" s="230">
        <f>ROUND(E327*U327,2)</f>
        <v>7.95</v>
      </c>
      <c r="W327" s="230"/>
      <c r="X327" s="230" t="s">
        <v>173</v>
      </c>
      <c r="Y327" s="230" t="s">
        <v>134</v>
      </c>
      <c r="Z327" s="210"/>
      <c r="AA327" s="210"/>
      <c r="AB327" s="210"/>
      <c r="AC327" s="210"/>
      <c r="AD327" s="210"/>
      <c r="AE327" s="210"/>
      <c r="AF327" s="210"/>
      <c r="AG327" s="210" t="s">
        <v>174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27"/>
      <c r="B328" s="228"/>
      <c r="C328" s="276" t="s">
        <v>198</v>
      </c>
      <c r="D328" s="272"/>
      <c r="E328" s="273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176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76" t="s">
        <v>1241</v>
      </c>
      <c r="D329" s="272"/>
      <c r="E329" s="273">
        <v>271.11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176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76" t="s">
        <v>1235</v>
      </c>
      <c r="D330" s="272"/>
      <c r="E330" s="273">
        <v>34.75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176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0.399999999999999" outlineLevel="1" x14ac:dyDescent="0.25">
      <c r="A331" s="252">
        <v>75</v>
      </c>
      <c r="B331" s="253" t="s">
        <v>652</v>
      </c>
      <c r="C331" s="263" t="s">
        <v>1271</v>
      </c>
      <c r="D331" s="254" t="s">
        <v>254</v>
      </c>
      <c r="E331" s="255">
        <v>1</v>
      </c>
      <c r="F331" s="256"/>
      <c r="G331" s="257">
        <f>ROUND(E331*F331,2)</f>
        <v>0</v>
      </c>
      <c r="H331" s="256"/>
      <c r="I331" s="257">
        <f>ROUND(E331*H331,2)</f>
        <v>0</v>
      </c>
      <c r="J331" s="256"/>
      <c r="K331" s="257">
        <f>ROUND(E331*J331,2)</f>
        <v>0</v>
      </c>
      <c r="L331" s="257">
        <v>21</v>
      </c>
      <c r="M331" s="257">
        <f>G331*(1+L331/100)</f>
        <v>0</v>
      </c>
      <c r="N331" s="255">
        <v>0</v>
      </c>
      <c r="O331" s="255">
        <f>ROUND(E331*N331,2)</f>
        <v>0</v>
      </c>
      <c r="P331" s="255">
        <v>0</v>
      </c>
      <c r="Q331" s="255">
        <f>ROUND(E331*P331,2)</f>
        <v>0</v>
      </c>
      <c r="R331" s="257"/>
      <c r="S331" s="257" t="s">
        <v>142</v>
      </c>
      <c r="T331" s="258" t="s">
        <v>132</v>
      </c>
      <c r="U331" s="230">
        <v>0</v>
      </c>
      <c r="V331" s="230">
        <f>ROUND(E331*U331,2)</f>
        <v>0</v>
      </c>
      <c r="W331" s="230"/>
      <c r="X331" s="230" t="s">
        <v>173</v>
      </c>
      <c r="Y331" s="230" t="s">
        <v>134</v>
      </c>
      <c r="Z331" s="210"/>
      <c r="AA331" s="210"/>
      <c r="AB331" s="210"/>
      <c r="AC331" s="210"/>
      <c r="AD331" s="210"/>
      <c r="AE331" s="210"/>
      <c r="AF331" s="210"/>
      <c r="AG331" s="210" t="s">
        <v>174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1" x14ac:dyDescent="0.25">
      <c r="A332" s="242">
        <v>76</v>
      </c>
      <c r="B332" s="243" t="s">
        <v>1272</v>
      </c>
      <c r="C332" s="260" t="s">
        <v>1273</v>
      </c>
      <c r="D332" s="244" t="s">
        <v>328</v>
      </c>
      <c r="E332" s="245">
        <v>15</v>
      </c>
      <c r="F332" s="246"/>
      <c r="G332" s="247">
        <f>ROUND(E332*F332,2)</f>
        <v>0</v>
      </c>
      <c r="H332" s="246"/>
      <c r="I332" s="247">
        <f>ROUND(E332*H332,2)</f>
        <v>0</v>
      </c>
      <c r="J332" s="246"/>
      <c r="K332" s="247">
        <f>ROUND(E332*J332,2)</f>
        <v>0</v>
      </c>
      <c r="L332" s="247">
        <v>21</v>
      </c>
      <c r="M332" s="247">
        <f>G332*(1+L332/100)</f>
        <v>0</v>
      </c>
      <c r="N332" s="245">
        <v>1.0200000000000001E-2</v>
      </c>
      <c r="O332" s="245">
        <f>ROUND(E332*N332,2)</f>
        <v>0.15</v>
      </c>
      <c r="P332" s="245">
        <v>0</v>
      </c>
      <c r="Q332" s="245">
        <f>ROUND(E332*P332,2)</f>
        <v>0</v>
      </c>
      <c r="R332" s="247" t="s">
        <v>282</v>
      </c>
      <c r="S332" s="247" t="s">
        <v>131</v>
      </c>
      <c r="T332" s="248" t="s">
        <v>131</v>
      </c>
      <c r="U332" s="230">
        <v>0</v>
      </c>
      <c r="V332" s="230">
        <f>ROUND(E332*U332,2)</f>
        <v>0</v>
      </c>
      <c r="W332" s="230"/>
      <c r="X332" s="230" t="s">
        <v>283</v>
      </c>
      <c r="Y332" s="230" t="s">
        <v>134</v>
      </c>
      <c r="Z332" s="210"/>
      <c r="AA332" s="210"/>
      <c r="AB332" s="210"/>
      <c r="AC332" s="210"/>
      <c r="AD332" s="210"/>
      <c r="AE332" s="210"/>
      <c r="AF332" s="210"/>
      <c r="AG332" s="210" t="s">
        <v>284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31.2" outlineLevel="2" x14ac:dyDescent="0.25">
      <c r="A333" s="227"/>
      <c r="B333" s="228"/>
      <c r="C333" s="261" t="s">
        <v>1341</v>
      </c>
      <c r="D333" s="249"/>
      <c r="E333" s="249"/>
      <c r="F333" s="249"/>
      <c r="G333" s="249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137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51" t="str">
        <f>C333</f>
        <v>Jedná  se  o  plnostěnné kanalizační trubky DN 150 – DN 400, SN 12 kN/m2 , zvenčí  i  zevnitř  hladké. Jsou  opatřeny hrdlem,  v  němž  je  vložen vysoce  elastický  jazýčkový  kroužek.  konce  trubek  (dříků)  jsou opatřeny  zkosením  pod  úhlem  15°.</v>
      </c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2" t="s">
        <v>1342</v>
      </c>
      <c r="D334" s="250"/>
      <c r="E334" s="250"/>
      <c r="F334" s="250"/>
      <c r="G334" s="25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137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2" t="s">
        <v>1343</v>
      </c>
      <c r="D335" s="250"/>
      <c r="E335" s="250"/>
      <c r="F335" s="250"/>
      <c r="G335" s="25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137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2" t="s">
        <v>1344</v>
      </c>
      <c r="D336" s="250"/>
      <c r="E336" s="250"/>
      <c r="F336" s="250"/>
      <c r="G336" s="25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137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2" t="s">
        <v>1274</v>
      </c>
      <c r="D337" s="250"/>
      <c r="E337" s="250"/>
      <c r="F337" s="250"/>
      <c r="G337" s="25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137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4" t="s">
        <v>149</v>
      </c>
      <c r="D338" s="231"/>
      <c r="E338" s="232"/>
      <c r="F338" s="233"/>
      <c r="G338" s="233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137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2" t="s">
        <v>1275</v>
      </c>
      <c r="D339" s="250"/>
      <c r="E339" s="250"/>
      <c r="F339" s="250"/>
      <c r="G339" s="25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137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2" t="s">
        <v>1276</v>
      </c>
      <c r="D340" s="250"/>
      <c r="E340" s="250"/>
      <c r="F340" s="250"/>
      <c r="G340" s="25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137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2" t="s">
        <v>1277</v>
      </c>
      <c r="D341" s="250"/>
      <c r="E341" s="250"/>
      <c r="F341" s="250"/>
      <c r="G341" s="25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137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2" t="s">
        <v>1278</v>
      </c>
      <c r="D342" s="250"/>
      <c r="E342" s="250"/>
      <c r="F342" s="250"/>
      <c r="G342" s="25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137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0.399999999999999" outlineLevel="1" x14ac:dyDescent="0.25">
      <c r="A343" s="242">
        <v>77</v>
      </c>
      <c r="B343" s="243" t="s">
        <v>1279</v>
      </c>
      <c r="C343" s="260" t="s">
        <v>1280</v>
      </c>
      <c r="D343" s="244" t="s">
        <v>328</v>
      </c>
      <c r="E343" s="245">
        <v>10</v>
      </c>
      <c r="F343" s="246"/>
      <c r="G343" s="247">
        <f>ROUND(E343*F343,2)</f>
        <v>0</v>
      </c>
      <c r="H343" s="246"/>
      <c r="I343" s="247">
        <f>ROUND(E343*H343,2)</f>
        <v>0</v>
      </c>
      <c r="J343" s="246"/>
      <c r="K343" s="247">
        <f>ROUND(E343*J343,2)</f>
        <v>0</v>
      </c>
      <c r="L343" s="247">
        <v>21</v>
      </c>
      <c r="M343" s="247">
        <f>G343*(1+L343/100)</f>
        <v>0</v>
      </c>
      <c r="N343" s="245">
        <v>3.0599999999999999E-2</v>
      </c>
      <c r="O343" s="245">
        <f>ROUND(E343*N343,2)</f>
        <v>0.31</v>
      </c>
      <c r="P343" s="245">
        <v>0</v>
      </c>
      <c r="Q343" s="245">
        <f>ROUND(E343*P343,2)</f>
        <v>0</v>
      </c>
      <c r="R343" s="247" t="s">
        <v>282</v>
      </c>
      <c r="S343" s="247" t="s">
        <v>131</v>
      </c>
      <c r="T343" s="248" t="s">
        <v>131</v>
      </c>
      <c r="U343" s="230">
        <v>0</v>
      </c>
      <c r="V343" s="230">
        <f>ROUND(E343*U343,2)</f>
        <v>0</v>
      </c>
      <c r="W343" s="230"/>
      <c r="X343" s="230" t="s">
        <v>283</v>
      </c>
      <c r="Y343" s="230" t="s">
        <v>134</v>
      </c>
      <c r="Z343" s="210"/>
      <c r="AA343" s="210"/>
      <c r="AB343" s="210"/>
      <c r="AC343" s="210"/>
      <c r="AD343" s="210"/>
      <c r="AE343" s="210"/>
      <c r="AF343" s="210"/>
      <c r="AG343" s="210" t="s">
        <v>284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31.2" outlineLevel="2" x14ac:dyDescent="0.25">
      <c r="A344" s="227"/>
      <c r="B344" s="228"/>
      <c r="C344" s="261" t="s">
        <v>1341</v>
      </c>
      <c r="D344" s="249"/>
      <c r="E344" s="249"/>
      <c r="F344" s="249"/>
      <c r="G344" s="249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137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51" t="str">
        <f>C344</f>
        <v>Jedná  se  o  plnostěnné kanalizační trubky DN 150 – DN 400, SN 12 kN/m2 , zvenčí  i  zevnitř  hladké. Jsou  opatřeny hrdlem,  v  němž  je  vložen vysoce  elastický  jazýčkový  kroužek.  konce  trubek  (dříků)  jsou opatřeny  zkosením  pod  úhlem  15°.</v>
      </c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2" t="s">
        <v>1342</v>
      </c>
      <c r="D345" s="250"/>
      <c r="E345" s="250"/>
      <c r="F345" s="250"/>
      <c r="G345" s="25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137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27"/>
      <c r="B346" s="228"/>
      <c r="C346" s="262" t="s">
        <v>1343</v>
      </c>
      <c r="D346" s="250"/>
      <c r="E346" s="250"/>
      <c r="F346" s="250"/>
      <c r="G346" s="25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137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5">
      <c r="A347" s="227"/>
      <c r="B347" s="228"/>
      <c r="C347" s="262" t="s">
        <v>1344</v>
      </c>
      <c r="D347" s="250"/>
      <c r="E347" s="250"/>
      <c r="F347" s="250"/>
      <c r="G347" s="25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137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2" t="s">
        <v>1274</v>
      </c>
      <c r="D348" s="250"/>
      <c r="E348" s="250"/>
      <c r="F348" s="250"/>
      <c r="G348" s="25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137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4" t="s">
        <v>149</v>
      </c>
      <c r="D349" s="231"/>
      <c r="E349" s="232"/>
      <c r="F349" s="233"/>
      <c r="G349" s="233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137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2" t="s">
        <v>1275</v>
      </c>
      <c r="D350" s="250"/>
      <c r="E350" s="250"/>
      <c r="F350" s="250"/>
      <c r="G350" s="25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137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2" t="s">
        <v>1276</v>
      </c>
      <c r="D351" s="250"/>
      <c r="E351" s="250"/>
      <c r="F351" s="250"/>
      <c r="G351" s="25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137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2" t="s">
        <v>1277</v>
      </c>
      <c r="D352" s="250"/>
      <c r="E352" s="250"/>
      <c r="F352" s="250"/>
      <c r="G352" s="25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137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2" t="s">
        <v>1278</v>
      </c>
      <c r="D353" s="250"/>
      <c r="E353" s="250"/>
      <c r="F353" s="250"/>
      <c r="G353" s="25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137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42">
        <v>78</v>
      </c>
      <c r="B354" s="243" t="s">
        <v>1281</v>
      </c>
      <c r="C354" s="260" t="s">
        <v>1282</v>
      </c>
      <c r="D354" s="244" t="s">
        <v>328</v>
      </c>
      <c r="E354" s="245">
        <v>38</v>
      </c>
      <c r="F354" s="246"/>
      <c r="G354" s="247">
        <f>ROUND(E354*F354,2)</f>
        <v>0</v>
      </c>
      <c r="H354" s="246"/>
      <c r="I354" s="247">
        <f>ROUND(E354*H354,2)</f>
        <v>0</v>
      </c>
      <c r="J354" s="246"/>
      <c r="K354" s="247">
        <f>ROUND(E354*J354,2)</f>
        <v>0</v>
      </c>
      <c r="L354" s="247">
        <v>21</v>
      </c>
      <c r="M354" s="247">
        <f>G354*(1+L354/100)</f>
        <v>0</v>
      </c>
      <c r="N354" s="245">
        <v>6.1199999999999997E-2</v>
      </c>
      <c r="O354" s="245">
        <f>ROUND(E354*N354,2)</f>
        <v>2.33</v>
      </c>
      <c r="P354" s="245">
        <v>0</v>
      </c>
      <c r="Q354" s="245">
        <f>ROUND(E354*P354,2)</f>
        <v>0</v>
      </c>
      <c r="R354" s="247" t="s">
        <v>282</v>
      </c>
      <c r="S354" s="247" t="s">
        <v>131</v>
      </c>
      <c r="T354" s="248" t="s">
        <v>131</v>
      </c>
      <c r="U354" s="230">
        <v>0</v>
      </c>
      <c r="V354" s="230">
        <f>ROUND(E354*U354,2)</f>
        <v>0</v>
      </c>
      <c r="W354" s="230"/>
      <c r="X354" s="230" t="s">
        <v>283</v>
      </c>
      <c r="Y354" s="230" t="s">
        <v>134</v>
      </c>
      <c r="Z354" s="210"/>
      <c r="AA354" s="210"/>
      <c r="AB354" s="210"/>
      <c r="AC354" s="210"/>
      <c r="AD354" s="210"/>
      <c r="AE354" s="210"/>
      <c r="AF354" s="210"/>
      <c r="AG354" s="210" t="s">
        <v>284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31.2" outlineLevel="2" x14ac:dyDescent="0.25">
      <c r="A355" s="227"/>
      <c r="B355" s="228"/>
      <c r="C355" s="261" t="s">
        <v>1341</v>
      </c>
      <c r="D355" s="249"/>
      <c r="E355" s="249"/>
      <c r="F355" s="249"/>
      <c r="G355" s="249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137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51" t="str">
        <f>C355</f>
        <v>Jedná  se  o  plnostěnné kanalizační trubky DN 150 – DN 400, SN 12 kN/m2 , zvenčí  i  zevnitř  hladké. Jsou  opatřeny hrdlem,  v  němž  je  vložen vysoce  elastický  jazýčkový  kroužek.  konce  trubek  (dříků)  jsou opatřeny  zkosením  pod  úhlem  15°.</v>
      </c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2" t="s">
        <v>1342</v>
      </c>
      <c r="D356" s="250"/>
      <c r="E356" s="250"/>
      <c r="F356" s="250"/>
      <c r="G356" s="25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137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2" t="s">
        <v>1343</v>
      </c>
      <c r="D357" s="250"/>
      <c r="E357" s="250"/>
      <c r="F357" s="250"/>
      <c r="G357" s="25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137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2" t="s">
        <v>1344</v>
      </c>
      <c r="D358" s="250"/>
      <c r="E358" s="250"/>
      <c r="F358" s="250"/>
      <c r="G358" s="25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137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2" t="s">
        <v>1274</v>
      </c>
      <c r="D359" s="250"/>
      <c r="E359" s="250"/>
      <c r="F359" s="250"/>
      <c r="G359" s="25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137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4" t="s">
        <v>149</v>
      </c>
      <c r="D360" s="231"/>
      <c r="E360" s="232"/>
      <c r="F360" s="233"/>
      <c r="G360" s="233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137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2" t="s">
        <v>1275</v>
      </c>
      <c r="D361" s="250"/>
      <c r="E361" s="250"/>
      <c r="F361" s="250"/>
      <c r="G361" s="25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137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27"/>
      <c r="B362" s="228"/>
      <c r="C362" s="262" t="s">
        <v>1276</v>
      </c>
      <c r="D362" s="250"/>
      <c r="E362" s="250"/>
      <c r="F362" s="250"/>
      <c r="G362" s="25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137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27"/>
      <c r="B363" s="228"/>
      <c r="C363" s="262" t="s">
        <v>1277</v>
      </c>
      <c r="D363" s="250"/>
      <c r="E363" s="250"/>
      <c r="F363" s="250"/>
      <c r="G363" s="25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137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2" t="s">
        <v>1278</v>
      </c>
      <c r="D364" s="250"/>
      <c r="E364" s="250"/>
      <c r="F364" s="250"/>
      <c r="G364" s="25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137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42">
        <v>79</v>
      </c>
      <c r="B365" s="243" t="s">
        <v>1283</v>
      </c>
      <c r="C365" s="260" t="s">
        <v>1284</v>
      </c>
      <c r="D365" s="244" t="s">
        <v>190</v>
      </c>
      <c r="E365" s="245">
        <v>23</v>
      </c>
      <c r="F365" s="246"/>
      <c r="G365" s="247">
        <f>ROUND(E365*F365,2)</f>
        <v>0</v>
      </c>
      <c r="H365" s="246"/>
      <c r="I365" s="247">
        <f>ROUND(E365*H365,2)</f>
        <v>0</v>
      </c>
      <c r="J365" s="246"/>
      <c r="K365" s="247">
        <f>ROUND(E365*J365,2)</f>
        <v>0</v>
      </c>
      <c r="L365" s="247">
        <v>21</v>
      </c>
      <c r="M365" s="247">
        <f>G365*(1+L365/100)</f>
        <v>0</v>
      </c>
      <c r="N365" s="245">
        <v>2.2399999999999998E-3</v>
      </c>
      <c r="O365" s="245">
        <f>ROUND(E365*N365,2)</f>
        <v>0.05</v>
      </c>
      <c r="P365" s="245">
        <v>0</v>
      </c>
      <c r="Q365" s="245">
        <f>ROUND(E365*P365,2)</f>
        <v>0</v>
      </c>
      <c r="R365" s="247" t="s">
        <v>282</v>
      </c>
      <c r="S365" s="247" t="s">
        <v>131</v>
      </c>
      <c r="T365" s="248" t="s">
        <v>131</v>
      </c>
      <c r="U365" s="230">
        <v>0</v>
      </c>
      <c r="V365" s="230">
        <f>ROUND(E365*U365,2)</f>
        <v>0</v>
      </c>
      <c r="W365" s="230"/>
      <c r="X365" s="230" t="s">
        <v>283</v>
      </c>
      <c r="Y365" s="230" t="s">
        <v>134</v>
      </c>
      <c r="Z365" s="210"/>
      <c r="AA365" s="210"/>
      <c r="AB365" s="210"/>
      <c r="AC365" s="210"/>
      <c r="AD365" s="210"/>
      <c r="AE365" s="210"/>
      <c r="AF365" s="210"/>
      <c r="AG365" s="210" t="s">
        <v>284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5">
      <c r="A366" s="227"/>
      <c r="B366" s="228"/>
      <c r="C366" s="261" t="s">
        <v>1345</v>
      </c>
      <c r="D366" s="249"/>
      <c r="E366" s="249"/>
      <c r="F366" s="249"/>
      <c r="G366" s="249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137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1" outlineLevel="3" x14ac:dyDescent="0.25">
      <c r="A367" s="227"/>
      <c r="B367" s="228"/>
      <c r="C367" s="262" t="s">
        <v>1346</v>
      </c>
      <c r="D367" s="250"/>
      <c r="E367" s="250"/>
      <c r="F367" s="250"/>
      <c r="G367" s="25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137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51" t="str">
        <f>C367</f>
        <v>Použité PE-HD odolává praskání a nárazům do -40 °C, naproti tomu je použitelné i při teplotách do 80 °C ve kterých je stále tvarově stálý.</v>
      </c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2" t="s">
        <v>1347</v>
      </c>
      <c r="D368" s="250"/>
      <c r="E368" s="250"/>
      <c r="F368" s="250"/>
      <c r="G368" s="25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137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2" t="s">
        <v>1285</v>
      </c>
      <c r="D369" s="250"/>
      <c r="E369" s="250"/>
      <c r="F369" s="250"/>
      <c r="G369" s="25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137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5">
      <c r="A370" s="227"/>
      <c r="B370" s="228"/>
      <c r="C370" s="276" t="s">
        <v>1286</v>
      </c>
      <c r="D370" s="272"/>
      <c r="E370" s="273">
        <v>23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176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20.399999999999999" outlineLevel="1" x14ac:dyDescent="0.25">
      <c r="A371" s="242">
        <v>80</v>
      </c>
      <c r="B371" s="243" t="s">
        <v>1027</v>
      </c>
      <c r="C371" s="260" t="s">
        <v>1028</v>
      </c>
      <c r="D371" s="244" t="s">
        <v>328</v>
      </c>
      <c r="E371" s="245">
        <v>12</v>
      </c>
      <c r="F371" s="246"/>
      <c r="G371" s="247">
        <f>ROUND(E371*F371,2)</f>
        <v>0</v>
      </c>
      <c r="H371" s="246"/>
      <c r="I371" s="247">
        <f>ROUND(E371*H371,2)</f>
        <v>0</v>
      </c>
      <c r="J371" s="246"/>
      <c r="K371" s="247">
        <f>ROUND(E371*J371,2)</f>
        <v>0</v>
      </c>
      <c r="L371" s="247">
        <v>21</v>
      </c>
      <c r="M371" s="247">
        <f>G371*(1+L371/100)</f>
        <v>0</v>
      </c>
      <c r="N371" s="245">
        <v>3.5500000000000002E-3</v>
      </c>
      <c r="O371" s="245">
        <f>ROUND(E371*N371,2)</f>
        <v>0.04</v>
      </c>
      <c r="P371" s="245">
        <v>0</v>
      </c>
      <c r="Q371" s="245">
        <f>ROUND(E371*P371,2)</f>
        <v>0</v>
      </c>
      <c r="R371" s="247" t="s">
        <v>282</v>
      </c>
      <c r="S371" s="247" t="s">
        <v>131</v>
      </c>
      <c r="T371" s="248" t="s">
        <v>131</v>
      </c>
      <c r="U371" s="230">
        <v>0</v>
      </c>
      <c r="V371" s="230">
        <f>ROUND(E371*U371,2)</f>
        <v>0</v>
      </c>
      <c r="W371" s="230"/>
      <c r="X371" s="230" t="s">
        <v>283</v>
      </c>
      <c r="Y371" s="230" t="s">
        <v>134</v>
      </c>
      <c r="Z371" s="210"/>
      <c r="AA371" s="210"/>
      <c r="AB371" s="210"/>
      <c r="AC371" s="210"/>
      <c r="AD371" s="210"/>
      <c r="AE371" s="210"/>
      <c r="AF371" s="210"/>
      <c r="AG371" s="210" t="s">
        <v>284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1" t="s">
        <v>1029</v>
      </c>
      <c r="D372" s="249"/>
      <c r="E372" s="249"/>
      <c r="F372" s="249"/>
      <c r="G372" s="249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137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1" outlineLevel="3" x14ac:dyDescent="0.25">
      <c r="A373" s="227"/>
      <c r="B373" s="228"/>
      <c r="C373" s="262" t="s">
        <v>1030</v>
      </c>
      <c r="D373" s="250"/>
      <c r="E373" s="250"/>
      <c r="F373" s="250"/>
      <c r="G373" s="25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137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51" t="str">
        <f>C373</f>
        <v>Kanalizační trubky a tvarovky z polypropylenu, se schopností odolávat vařící vodě a účinkům světla, vyráběné v souladu s DIN EN 14758. Svými vlastnostmi odpovídá požadavkům normy ČSN EN 1852.</v>
      </c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4" t="s">
        <v>149</v>
      </c>
      <c r="D374" s="231"/>
      <c r="E374" s="232"/>
      <c r="F374" s="233"/>
      <c r="G374" s="233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137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31.2" outlineLevel="3" x14ac:dyDescent="0.25">
      <c r="A375" s="227"/>
      <c r="B375" s="228"/>
      <c r="C375" s="262" t="s">
        <v>1104</v>
      </c>
      <c r="D375" s="250"/>
      <c r="E375" s="250"/>
      <c r="F375" s="250"/>
      <c r="G375" s="25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137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51" t="str">
        <f>C375</f>
        <v>Vyznačují se hladkou homogennní stěnou s vysokou kruhovou tuhostí, čímž jsou předurčeny pro uložení v zemi v místech s vyššími vrcholovými tlaky - dálniční vozovky, extrémní hloubky uložení, oblasti s vysokou hladinou podzemní vody atd.</v>
      </c>
      <c r="BB375" s="210"/>
      <c r="BC375" s="210"/>
      <c r="BD375" s="210"/>
      <c r="BE375" s="210"/>
      <c r="BF375" s="210"/>
      <c r="BG375" s="210"/>
      <c r="BH375" s="210"/>
    </row>
    <row r="376" spans="1:60" ht="41.4" outlineLevel="3" x14ac:dyDescent="0.25">
      <c r="A376" s="227"/>
      <c r="B376" s="228"/>
      <c r="C376" s="262" t="s">
        <v>1105</v>
      </c>
      <c r="D376" s="250"/>
      <c r="E376" s="250"/>
      <c r="F376" s="250"/>
      <c r="G376" s="25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137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51" t="str">
        <f>C376</f>
        <v>Těsnost spojů systému při přetlaku i podtlaku zajišťuje vícebřitý těsnicí element, který je opatřen napínacím břitem - zabraňuje vniknutí nečistot mezi těsnění a stěnu trubky, vymezovacím břitem - fixuje pozici zasunuté trubky, stíracím břitem - odstraňuje zbytky nečistot ze zasouvaného konce trubky, hlavním břitem - zajišťuje dlouhodobé utěsnění spoje.</v>
      </c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4" t="s">
        <v>149</v>
      </c>
      <c r="D377" s="231"/>
      <c r="E377" s="232"/>
      <c r="F377" s="233"/>
      <c r="G377" s="233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137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2" t="s">
        <v>1031</v>
      </c>
      <c r="D378" s="250"/>
      <c r="E378" s="250"/>
      <c r="F378" s="250"/>
      <c r="G378" s="25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137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2" t="s">
        <v>1032</v>
      </c>
      <c r="D379" s="250"/>
      <c r="E379" s="250"/>
      <c r="F379" s="250"/>
      <c r="G379" s="25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137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2" t="s">
        <v>1033</v>
      </c>
      <c r="D380" s="250"/>
      <c r="E380" s="250"/>
      <c r="F380" s="250"/>
      <c r="G380" s="25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137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42">
        <v>81</v>
      </c>
      <c r="B381" s="243" t="s">
        <v>1287</v>
      </c>
      <c r="C381" s="260" t="s">
        <v>1288</v>
      </c>
      <c r="D381" s="244" t="s">
        <v>328</v>
      </c>
      <c r="E381" s="245">
        <v>9</v>
      </c>
      <c r="F381" s="246"/>
      <c r="G381" s="247">
        <f>ROUND(E381*F381,2)</f>
        <v>0</v>
      </c>
      <c r="H381" s="246"/>
      <c r="I381" s="247">
        <f>ROUND(E381*H381,2)</f>
        <v>0</v>
      </c>
      <c r="J381" s="246"/>
      <c r="K381" s="247">
        <f>ROUND(E381*J381,2)</f>
        <v>0</v>
      </c>
      <c r="L381" s="247">
        <v>21</v>
      </c>
      <c r="M381" s="247">
        <f>G381*(1+L381/100)</f>
        <v>0</v>
      </c>
      <c r="N381" s="245">
        <v>9.6900000000000007E-3</v>
      </c>
      <c r="O381" s="245">
        <f>ROUND(E381*N381,2)</f>
        <v>0.09</v>
      </c>
      <c r="P381" s="245">
        <v>0</v>
      </c>
      <c r="Q381" s="245">
        <f>ROUND(E381*P381,2)</f>
        <v>0</v>
      </c>
      <c r="R381" s="247" t="s">
        <v>282</v>
      </c>
      <c r="S381" s="247" t="s">
        <v>131</v>
      </c>
      <c r="T381" s="248" t="s">
        <v>131</v>
      </c>
      <c r="U381" s="230">
        <v>0</v>
      </c>
      <c r="V381" s="230">
        <f>ROUND(E381*U381,2)</f>
        <v>0</v>
      </c>
      <c r="W381" s="230"/>
      <c r="X381" s="230" t="s">
        <v>283</v>
      </c>
      <c r="Y381" s="230" t="s">
        <v>134</v>
      </c>
      <c r="Z381" s="210"/>
      <c r="AA381" s="210"/>
      <c r="AB381" s="210"/>
      <c r="AC381" s="210"/>
      <c r="AD381" s="210"/>
      <c r="AE381" s="210"/>
      <c r="AF381" s="210"/>
      <c r="AG381" s="210" t="s">
        <v>284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27"/>
      <c r="B382" s="228"/>
      <c r="C382" s="261" t="s">
        <v>1029</v>
      </c>
      <c r="D382" s="249"/>
      <c r="E382" s="249"/>
      <c r="F382" s="249"/>
      <c r="G382" s="249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137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1" outlineLevel="3" x14ac:dyDescent="0.25">
      <c r="A383" s="227"/>
      <c r="B383" s="228"/>
      <c r="C383" s="262" t="s">
        <v>1030</v>
      </c>
      <c r="D383" s="250"/>
      <c r="E383" s="250"/>
      <c r="F383" s="250"/>
      <c r="G383" s="25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137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51" t="str">
        <f>C383</f>
        <v>Kanalizační trubky a tvarovky z polypropylenu, se schopností odolávat vařící vodě a účinkům světla, vyráběné v souladu s DIN EN 14758. Svými vlastnostmi odpovídá požadavkům normy ČSN EN 1852.</v>
      </c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4" t="s">
        <v>149</v>
      </c>
      <c r="D384" s="231"/>
      <c r="E384" s="232"/>
      <c r="F384" s="233"/>
      <c r="G384" s="233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137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31.2" outlineLevel="3" x14ac:dyDescent="0.25">
      <c r="A385" s="227"/>
      <c r="B385" s="228"/>
      <c r="C385" s="262" t="s">
        <v>1104</v>
      </c>
      <c r="D385" s="250"/>
      <c r="E385" s="250"/>
      <c r="F385" s="250"/>
      <c r="G385" s="25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137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51" t="str">
        <f>C385</f>
        <v>Vyznačují se hladkou homogennní stěnou s vysokou kruhovou tuhostí, čímž jsou předurčeny pro uložení v zemi v místech s vyššími vrcholovými tlaky - dálniční vozovky, extrémní hloubky uložení, oblasti s vysokou hladinou podzemní vody atd.</v>
      </c>
      <c r="BB385" s="210"/>
      <c r="BC385" s="210"/>
      <c r="BD385" s="210"/>
      <c r="BE385" s="210"/>
      <c r="BF385" s="210"/>
      <c r="BG385" s="210"/>
      <c r="BH385" s="210"/>
    </row>
    <row r="386" spans="1:60" ht="41.4" outlineLevel="3" x14ac:dyDescent="0.25">
      <c r="A386" s="227"/>
      <c r="B386" s="228"/>
      <c r="C386" s="262" t="s">
        <v>1105</v>
      </c>
      <c r="D386" s="250"/>
      <c r="E386" s="250"/>
      <c r="F386" s="250"/>
      <c r="G386" s="25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137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51" t="str">
        <f>C386</f>
        <v>Těsnost spojů systému při přetlaku i podtlaku zajišťuje vícebřitý těsnicí element, který je opatřen napínacím břitem - zabraňuje vniknutí nečistot mezi těsnění a stěnu trubky, vymezovacím břitem - fixuje pozici zasunuté trubky, stíracím břitem - odstraňuje zbytky nečistot ze zasouvaného konce trubky, hlavním břitem - zajišťuje dlouhodobé utěsnění spoje.</v>
      </c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4" t="s">
        <v>149</v>
      </c>
      <c r="D387" s="231"/>
      <c r="E387" s="232"/>
      <c r="F387" s="233"/>
      <c r="G387" s="233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137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2" t="s">
        <v>1031</v>
      </c>
      <c r="D388" s="250"/>
      <c r="E388" s="250"/>
      <c r="F388" s="250"/>
      <c r="G388" s="25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137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2" t="s">
        <v>1032</v>
      </c>
      <c r="D389" s="250"/>
      <c r="E389" s="250"/>
      <c r="F389" s="250"/>
      <c r="G389" s="25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137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2" t="s">
        <v>1033</v>
      </c>
      <c r="D390" s="250"/>
      <c r="E390" s="250"/>
      <c r="F390" s="250"/>
      <c r="G390" s="25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137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0.399999999999999" outlineLevel="1" x14ac:dyDescent="0.25">
      <c r="A391" s="242">
        <v>82</v>
      </c>
      <c r="B391" s="243" t="s">
        <v>1289</v>
      </c>
      <c r="C391" s="260" t="s">
        <v>1290</v>
      </c>
      <c r="D391" s="244" t="s">
        <v>328</v>
      </c>
      <c r="E391" s="245">
        <v>10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5.7200000000000003E-3</v>
      </c>
      <c r="O391" s="245">
        <f>ROUND(E391*N391,2)</f>
        <v>0.06</v>
      </c>
      <c r="P391" s="245">
        <v>0</v>
      </c>
      <c r="Q391" s="245">
        <f>ROUND(E391*P391,2)</f>
        <v>0</v>
      </c>
      <c r="R391" s="247" t="s">
        <v>282</v>
      </c>
      <c r="S391" s="247" t="s">
        <v>131</v>
      </c>
      <c r="T391" s="248" t="s">
        <v>131</v>
      </c>
      <c r="U391" s="230">
        <v>0</v>
      </c>
      <c r="V391" s="230">
        <f>ROUND(E391*U391,2)</f>
        <v>0</v>
      </c>
      <c r="W391" s="230"/>
      <c r="X391" s="230" t="s">
        <v>283</v>
      </c>
      <c r="Y391" s="230" t="s">
        <v>134</v>
      </c>
      <c r="Z391" s="210"/>
      <c r="AA391" s="210"/>
      <c r="AB391" s="210"/>
      <c r="AC391" s="210"/>
      <c r="AD391" s="210"/>
      <c r="AE391" s="210"/>
      <c r="AF391" s="210"/>
      <c r="AG391" s="210" t="s">
        <v>284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5">
      <c r="A392" s="227"/>
      <c r="B392" s="228"/>
      <c r="C392" s="276" t="s">
        <v>1291</v>
      </c>
      <c r="D392" s="272"/>
      <c r="E392" s="273">
        <v>10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176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0.399999999999999" outlineLevel="1" x14ac:dyDescent="0.25">
      <c r="A393" s="252">
        <v>83</v>
      </c>
      <c r="B393" s="253" t="s">
        <v>1292</v>
      </c>
      <c r="C393" s="263" t="s">
        <v>1293</v>
      </c>
      <c r="D393" s="254" t="s">
        <v>328</v>
      </c>
      <c r="E393" s="255">
        <v>2</v>
      </c>
      <c r="F393" s="256"/>
      <c r="G393" s="257">
        <f>ROUND(E393*F393,2)</f>
        <v>0</v>
      </c>
      <c r="H393" s="256"/>
      <c r="I393" s="257">
        <f>ROUND(E393*H393,2)</f>
        <v>0</v>
      </c>
      <c r="J393" s="256"/>
      <c r="K393" s="257">
        <f>ROUND(E393*J393,2)</f>
        <v>0</v>
      </c>
      <c r="L393" s="257">
        <v>21</v>
      </c>
      <c r="M393" s="257">
        <f>G393*(1+L393/100)</f>
        <v>0</v>
      </c>
      <c r="N393" s="255">
        <v>6.13E-3</v>
      </c>
      <c r="O393" s="255">
        <f>ROUND(E393*N393,2)</f>
        <v>0.01</v>
      </c>
      <c r="P393" s="255">
        <v>0</v>
      </c>
      <c r="Q393" s="255">
        <f>ROUND(E393*P393,2)</f>
        <v>0</v>
      </c>
      <c r="R393" s="257" t="s">
        <v>282</v>
      </c>
      <c r="S393" s="257" t="s">
        <v>131</v>
      </c>
      <c r="T393" s="258" t="s">
        <v>131</v>
      </c>
      <c r="U393" s="230">
        <v>0</v>
      </c>
      <c r="V393" s="230">
        <f>ROUND(E393*U393,2)</f>
        <v>0</v>
      </c>
      <c r="W393" s="230"/>
      <c r="X393" s="230" t="s">
        <v>283</v>
      </c>
      <c r="Y393" s="230" t="s">
        <v>134</v>
      </c>
      <c r="Z393" s="210"/>
      <c r="AA393" s="210"/>
      <c r="AB393" s="210"/>
      <c r="AC393" s="210"/>
      <c r="AD393" s="210"/>
      <c r="AE393" s="210"/>
      <c r="AF393" s="210"/>
      <c r="AG393" s="210" t="s">
        <v>284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42">
        <v>84</v>
      </c>
      <c r="B394" s="243" t="s">
        <v>1294</v>
      </c>
      <c r="C394" s="260" t="s">
        <v>1295</v>
      </c>
      <c r="D394" s="244" t="s">
        <v>328</v>
      </c>
      <c r="E394" s="245">
        <v>2</v>
      </c>
      <c r="F394" s="246"/>
      <c r="G394" s="247">
        <f>ROUND(E394*F394,2)</f>
        <v>0</v>
      </c>
      <c r="H394" s="246"/>
      <c r="I394" s="247">
        <f>ROUND(E394*H394,2)</f>
        <v>0</v>
      </c>
      <c r="J394" s="246"/>
      <c r="K394" s="247">
        <f>ROUND(E394*J394,2)</f>
        <v>0</v>
      </c>
      <c r="L394" s="247">
        <v>21</v>
      </c>
      <c r="M394" s="247">
        <f>G394*(1+L394/100)</f>
        <v>0</v>
      </c>
      <c r="N394" s="245">
        <v>8.9999999999999998E-4</v>
      </c>
      <c r="O394" s="245">
        <f>ROUND(E394*N394,2)</f>
        <v>0</v>
      </c>
      <c r="P394" s="245">
        <v>0</v>
      </c>
      <c r="Q394" s="245">
        <f>ROUND(E394*P394,2)</f>
        <v>0</v>
      </c>
      <c r="R394" s="247" t="s">
        <v>282</v>
      </c>
      <c r="S394" s="247" t="s">
        <v>131</v>
      </c>
      <c r="T394" s="248" t="s">
        <v>131</v>
      </c>
      <c r="U394" s="230">
        <v>0</v>
      </c>
      <c r="V394" s="230">
        <f>ROUND(E394*U394,2)</f>
        <v>0</v>
      </c>
      <c r="W394" s="230"/>
      <c r="X394" s="230" t="s">
        <v>283</v>
      </c>
      <c r="Y394" s="230" t="s">
        <v>134</v>
      </c>
      <c r="Z394" s="210"/>
      <c r="AA394" s="210"/>
      <c r="AB394" s="210"/>
      <c r="AC394" s="210"/>
      <c r="AD394" s="210"/>
      <c r="AE394" s="210"/>
      <c r="AF394" s="210"/>
      <c r="AG394" s="210" t="s">
        <v>284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5">
      <c r="A395" s="227"/>
      <c r="B395" s="228"/>
      <c r="C395" s="276" t="s">
        <v>1296</v>
      </c>
      <c r="D395" s="272"/>
      <c r="E395" s="273">
        <v>2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176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42">
        <v>85</v>
      </c>
      <c r="B396" s="243" t="s">
        <v>1297</v>
      </c>
      <c r="C396" s="260" t="s">
        <v>1298</v>
      </c>
      <c r="D396" s="244" t="s">
        <v>328</v>
      </c>
      <c r="E396" s="245">
        <v>2</v>
      </c>
      <c r="F396" s="246"/>
      <c r="G396" s="247">
        <f>ROUND(E396*F396,2)</f>
        <v>0</v>
      </c>
      <c r="H396" s="246"/>
      <c r="I396" s="247">
        <f>ROUND(E396*H396,2)</f>
        <v>0</v>
      </c>
      <c r="J396" s="246"/>
      <c r="K396" s="247">
        <f>ROUND(E396*J396,2)</f>
        <v>0</v>
      </c>
      <c r="L396" s="247">
        <v>21</v>
      </c>
      <c r="M396" s="247">
        <f>G396*(1+L396/100)</f>
        <v>0</v>
      </c>
      <c r="N396" s="245">
        <v>1.4E-3</v>
      </c>
      <c r="O396" s="245">
        <f>ROUND(E396*N396,2)</f>
        <v>0</v>
      </c>
      <c r="P396" s="245">
        <v>0</v>
      </c>
      <c r="Q396" s="245">
        <f>ROUND(E396*P396,2)</f>
        <v>0</v>
      </c>
      <c r="R396" s="247" t="s">
        <v>282</v>
      </c>
      <c r="S396" s="247" t="s">
        <v>131</v>
      </c>
      <c r="T396" s="248" t="s">
        <v>131</v>
      </c>
      <c r="U396" s="230">
        <v>0</v>
      </c>
      <c r="V396" s="230">
        <f>ROUND(E396*U396,2)</f>
        <v>0</v>
      </c>
      <c r="W396" s="230"/>
      <c r="X396" s="230" t="s">
        <v>283</v>
      </c>
      <c r="Y396" s="230" t="s">
        <v>134</v>
      </c>
      <c r="Z396" s="210"/>
      <c r="AA396" s="210"/>
      <c r="AB396" s="210"/>
      <c r="AC396" s="210"/>
      <c r="AD396" s="210"/>
      <c r="AE396" s="210"/>
      <c r="AF396" s="210"/>
      <c r="AG396" s="210" t="s">
        <v>284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27"/>
      <c r="B397" s="228"/>
      <c r="C397" s="276" t="s">
        <v>1299</v>
      </c>
      <c r="D397" s="272"/>
      <c r="E397" s="273">
        <v>1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176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76" t="s">
        <v>1268</v>
      </c>
      <c r="D398" s="272"/>
      <c r="E398" s="273">
        <v>1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176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52">
        <v>86</v>
      </c>
      <c r="B399" s="253" t="s">
        <v>1300</v>
      </c>
      <c r="C399" s="263" t="s">
        <v>1301</v>
      </c>
      <c r="D399" s="254" t="s">
        <v>328</v>
      </c>
      <c r="E399" s="255">
        <v>8</v>
      </c>
      <c r="F399" s="256"/>
      <c r="G399" s="257">
        <f>ROUND(E399*F399,2)</f>
        <v>0</v>
      </c>
      <c r="H399" s="256"/>
      <c r="I399" s="257">
        <f>ROUND(E399*H399,2)</f>
        <v>0</v>
      </c>
      <c r="J399" s="256"/>
      <c r="K399" s="257">
        <f>ROUND(E399*J399,2)</f>
        <v>0</v>
      </c>
      <c r="L399" s="257">
        <v>21</v>
      </c>
      <c r="M399" s="257">
        <f>G399*(1+L399/100)</f>
        <v>0</v>
      </c>
      <c r="N399" s="255">
        <v>2.1199999999999999E-3</v>
      </c>
      <c r="O399" s="255">
        <f>ROUND(E399*N399,2)</f>
        <v>0.02</v>
      </c>
      <c r="P399" s="255">
        <v>0</v>
      </c>
      <c r="Q399" s="255">
        <f>ROUND(E399*P399,2)</f>
        <v>0</v>
      </c>
      <c r="R399" s="257" t="s">
        <v>282</v>
      </c>
      <c r="S399" s="257" t="s">
        <v>131</v>
      </c>
      <c r="T399" s="258" t="s">
        <v>131</v>
      </c>
      <c r="U399" s="230">
        <v>0</v>
      </c>
      <c r="V399" s="230">
        <f>ROUND(E399*U399,2)</f>
        <v>0</v>
      </c>
      <c r="W399" s="230"/>
      <c r="X399" s="230" t="s">
        <v>283</v>
      </c>
      <c r="Y399" s="230" t="s">
        <v>134</v>
      </c>
      <c r="Z399" s="210"/>
      <c r="AA399" s="210"/>
      <c r="AB399" s="210"/>
      <c r="AC399" s="210"/>
      <c r="AD399" s="210"/>
      <c r="AE399" s="210"/>
      <c r="AF399" s="210"/>
      <c r="AG399" s="210" t="s">
        <v>284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0.399999999999999" outlineLevel="1" x14ac:dyDescent="0.25">
      <c r="A400" s="252">
        <v>87</v>
      </c>
      <c r="B400" s="253" t="s">
        <v>1302</v>
      </c>
      <c r="C400" s="263" t="s">
        <v>1303</v>
      </c>
      <c r="D400" s="254" t="s">
        <v>328</v>
      </c>
      <c r="E400" s="255">
        <v>1</v>
      </c>
      <c r="F400" s="256"/>
      <c r="G400" s="257">
        <f>ROUND(E400*F400,2)</f>
        <v>0</v>
      </c>
      <c r="H400" s="256"/>
      <c r="I400" s="257">
        <f>ROUND(E400*H400,2)</f>
        <v>0</v>
      </c>
      <c r="J400" s="256"/>
      <c r="K400" s="257">
        <f>ROUND(E400*J400,2)</f>
        <v>0</v>
      </c>
      <c r="L400" s="257">
        <v>21</v>
      </c>
      <c r="M400" s="257">
        <f>G400*(1+L400/100)</f>
        <v>0</v>
      </c>
      <c r="N400" s="255">
        <v>4.2399999999999998E-3</v>
      </c>
      <c r="O400" s="255">
        <f>ROUND(E400*N400,2)</f>
        <v>0</v>
      </c>
      <c r="P400" s="255">
        <v>0</v>
      </c>
      <c r="Q400" s="255">
        <f>ROUND(E400*P400,2)</f>
        <v>0</v>
      </c>
      <c r="R400" s="257" t="s">
        <v>282</v>
      </c>
      <c r="S400" s="257" t="s">
        <v>131</v>
      </c>
      <c r="T400" s="258" t="s">
        <v>131</v>
      </c>
      <c r="U400" s="230">
        <v>0</v>
      </c>
      <c r="V400" s="230">
        <f>ROUND(E400*U400,2)</f>
        <v>0</v>
      </c>
      <c r="W400" s="230"/>
      <c r="X400" s="230" t="s">
        <v>283</v>
      </c>
      <c r="Y400" s="230" t="s">
        <v>134</v>
      </c>
      <c r="Z400" s="210"/>
      <c r="AA400" s="210"/>
      <c r="AB400" s="210"/>
      <c r="AC400" s="210"/>
      <c r="AD400" s="210"/>
      <c r="AE400" s="210"/>
      <c r="AF400" s="210"/>
      <c r="AG400" s="210" t="s">
        <v>284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30.6" outlineLevel="1" x14ac:dyDescent="0.25">
      <c r="A401" s="242">
        <v>88</v>
      </c>
      <c r="B401" s="243" t="s">
        <v>1048</v>
      </c>
      <c r="C401" s="260" t="s">
        <v>1049</v>
      </c>
      <c r="D401" s="244" t="s">
        <v>328</v>
      </c>
      <c r="E401" s="245">
        <v>14</v>
      </c>
      <c r="F401" s="246"/>
      <c r="G401" s="247">
        <f>ROUND(E401*F401,2)</f>
        <v>0</v>
      </c>
      <c r="H401" s="246"/>
      <c r="I401" s="247">
        <f>ROUND(E401*H401,2)</f>
        <v>0</v>
      </c>
      <c r="J401" s="246"/>
      <c r="K401" s="247">
        <f>ROUND(E401*J401,2)</f>
        <v>0</v>
      </c>
      <c r="L401" s="247">
        <v>21</v>
      </c>
      <c r="M401" s="247">
        <f>G401*(1+L401/100)</f>
        <v>0</v>
      </c>
      <c r="N401" s="245">
        <v>0.158</v>
      </c>
      <c r="O401" s="245">
        <f>ROUND(E401*N401,2)</f>
        <v>2.21</v>
      </c>
      <c r="P401" s="245">
        <v>0</v>
      </c>
      <c r="Q401" s="245">
        <f>ROUND(E401*P401,2)</f>
        <v>0</v>
      </c>
      <c r="R401" s="247" t="s">
        <v>282</v>
      </c>
      <c r="S401" s="247" t="s">
        <v>131</v>
      </c>
      <c r="T401" s="248" t="s">
        <v>131</v>
      </c>
      <c r="U401" s="230">
        <v>0</v>
      </c>
      <c r="V401" s="230">
        <f>ROUND(E401*U401,2)</f>
        <v>0</v>
      </c>
      <c r="W401" s="230"/>
      <c r="X401" s="230" t="s">
        <v>283</v>
      </c>
      <c r="Y401" s="230" t="s">
        <v>134</v>
      </c>
      <c r="Z401" s="210"/>
      <c r="AA401" s="210"/>
      <c r="AB401" s="210"/>
      <c r="AC401" s="210"/>
      <c r="AD401" s="210"/>
      <c r="AE401" s="210"/>
      <c r="AF401" s="210"/>
      <c r="AG401" s="210" t="s">
        <v>284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5">
      <c r="A402" s="227"/>
      <c r="B402" s="228"/>
      <c r="C402" s="276" t="s">
        <v>1262</v>
      </c>
      <c r="D402" s="272"/>
      <c r="E402" s="273">
        <v>11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176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76" t="s">
        <v>1256</v>
      </c>
      <c r="D403" s="272"/>
      <c r="E403" s="273">
        <v>1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176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76" t="s">
        <v>1264</v>
      </c>
      <c r="D404" s="272"/>
      <c r="E404" s="273">
        <v>2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176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0.399999999999999" outlineLevel="1" x14ac:dyDescent="0.25">
      <c r="A405" s="252">
        <v>89</v>
      </c>
      <c r="B405" s="253" t="s">
        <v>1304</v>
      </c>
      <c r="C405" s="263" t="s">
        <v>1305</v>
      </c>
      <c r="D405" s="254" t="s">
        <v>328</v>
      </c>
      <c r="E405" s="255">
        <v>1</v>
      </c>
      <c r="F405" s="256"/>
      <c r="G405" s="257">
        <f>ROUND(E405*F405,2)</f>
        <v>0</v>
      </c>
      <c r="H405" s="256"/>
      <c r="I405" s="257">
        <f>ROUND(E405*H405,2)</f>
        <v>0</v>
      </c>
      <c r="J405" s="256"/>
      <c r="K405" s="257">
        <f>ROUND(E405*J405,2)</f>
        <v>0</v>
      </c>
      <c r="L405" s="257">
        <v>21</v>
      </c>
      <c r="M405" s="257">
        <f>G405*(1+L405/100)</f>
        <v>0</v>
      </c>
      <c r="N405" s="255">
        <v>0.14199999999999999</v>
      </c>
      <c r="O405" s="255">
        <f>ROUND(E405*N405,2)</f>
        <v>0.14000000000000001</v>
      </c>
      <c r="P405" s="255">
        <v>0</v>
      </c>
      <c r="Q405" s="255">
        <f>ROUND(E405*P405,2)</f>
        <v>0</v>
      </c>
      <c r="R405" s="257" t="s">
        <v>282</v>
      </c>
      <c r="S405" s="257" t="s">
        <v>131</v>
      </c>
      <c r="T405" s="258" t="s">
        <v>132</v>
      </c>
      <c r="U405" s="230">
        <v>0</v>
      </c>
      <c r="V405" s="230">
        <f>ROUND(E405*U405,2)</f>
        <v>0</v>
      </c>
      <c r="W405" s="230"/>
      <c r="X405" s="230" t="s">
        <v>283</v>
      </c>
      <c r="Y405" s="230" t="s">
        <v>134</v>
      </c>
      <c r="Z405" s="210"/>
      <c r="AA405" s="210"/>
      <c r="AB405" s="210"/>
      <c r="AC405" s="210"/>
      <c r="AD405" s="210"/>
      <c r="AE405" s="210"/>
      <c r="AF405" s="210"/>
      <c r="AG405" s="210" t="s">
        <v>284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42">
        <v>90</v>
      </c>
      <c r="B406" s="243" t="s">
        <v>1306</v>
      </c>
      <c r="C406" s="260" t="s">
        <v>1307</v>
      </c>
      <c r="D406" s="244" t="s">
        <v>328</v>
      </c>
      <c r="E406" s="245">
        <v>1</v>
      </c>
      <c r="F406" s="246"/>
      <c r="G406" s="247">
        <f>ROUND(E406*F406,2)</f>
        <v>0</v>
      </c>
      <c r="H406" s="246"/>
      <c r="I406" s="247">
        <f>ROUND(E406*H406,2)</f>
        <v>0</v>
      </c>
      <c r="J406" s="246"/>
      <c r="K406" s="247">
        <f>ROUND(E406*J406,2)</f>
        <v>0</v>
      </c>
      <c r="L406" s="247">
        <v>21</v>
      </c>
      <c r="M406" s="247">
        <f>G406*(1+L406/100)</f>
        <v>0</v>
      </c>
      <c r="N406" s="245">
        <v>2.2549999999999999</v>
      </c>
      <c r="O406" s="245">
        <f>ROUND(E406*N406,2)</f>
        <v>2.2599999999999998</v>
      </c>
      <c r="P406" s="245">
        <v>0</v>
      </c>
      <c r="Q406" s="245">
        <f>ROUND(E406*P406,2)</f>
        <v>0</v>
      </c>
      <c r="R406" s="247" t="s">
        <v>282</v>
      </c>
      <c r="S406" s="247" t="s">
        <v>131</v>
      </c>
      <c r="T406" s="248" t="s">
        <v>131</v>
      </c>
      <c r="U406" s="230">
        <v>0</v>
      </c>
      <c r="V406" s="230">
        <f>ROUND(E406*U406,2)</f>
        <v>0</v>
      </c>
      <c r="W406" s="230"/>
      <c r="X406" s="230" t="s">
        <v>283</v>
      </c>
      <c r="Y406" s="230" t="s">
        <v>134</v>
      </c>
      <c r="Z406" s="210"/>
      <c r="AA406" s="210"/>
      <c r="AB406" s="210"/>
      <c r="AC406" s="210"/>
      <c r="AD406" s="210"/>
      <c r="AE406" s="210"/>
      <c r="AF406" s="210"/>
      <c r="AG406" s="210" t="s">
        <v>284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5">
      <c r="A407" s="227"/>
      <c r="B407" s="228"/>
      <c r="C407" s="261" t="s">
        <v>1308</v>
      </c>
      <c r="D407" s="249"/>
      <c r="E407" s="249"/>
      <c r="F407" s="249"/>
      <c r="G407" s="249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137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2" t="s">
        <v>1309</v>
      </c>
      <c r="D408" s="250"/>
      <c r="E408" s="250"/>
      <c r="F408" s="250"/>
      <c r="G408" s="25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137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20.399999999999999" outlineLevel="1" x14ac:dyDescent="0.25">
      <c r="A409" s="242">
        <v>91</v>
      </c>
      <c r="B409" s="243" t="s">
        <v>1310</v>
      </c>
      <c r="C409" s="260" t="s">
        <v>1311</v>
      </c>
      <c r="D409" s="244" t="s">
        <v>328</v>
      </c>
      <c r="E409" s="245">
        <v>2</v>
      </c>
      <c r="F409" s="246"/>
      <c r="G409" s="247">
        <f>ROUND(E409*F409,2)</f>
        <v>0</v>
      </c>
      <c r="H409" s="246"/>
      <c r="I409" s="247">
        <f>ROUND(E409*H409,2)</f>
        <v>0</v>
      </c>
      <c r="J409" s="246"/>
      <c r="K409" s="247">
        <f>ROUND(E409*J409,2)</f>
        <v>0</v>
      </c>
      <c r="L409" s="247">
        <v>21</v>
      </c>
      <c r="M409" s="247">
        <f>G409*(1+L409/100)</f>
        <v>0</v>
      </c>
      <c r="N409" s="245">
        <v>0.24</v>
      </c>
      <c r="O409" s="245">
        <f>ROUND(E409*N409,2)</f>
        <v>0.48</v>
      </c>
      <c r="P409" s="245">
        <v>0</v>
      </c>
      <c r="Q409" s="245">
        <f>ROUND(E409*P409,2)</f>
        <v>0</v>
      </c>
      <c r="R409" s="247" t="s">
        <v>282</v>
      </c>
      <c r="S409" s="247" t="s">
        <v>131</v>
      </c>
      <c r="T409" s="248" t="s">
        <v>131</v>
      </c>
      <c r="U409" s="230">
        <v>0</v>
      </c>
      <c r="V409" s="230">
        <f>ROUND(E409*U409,2)</f>
        <v>0</v>
      </c>
      <c r="W409" s="230"/>
      <c r="X409" s="230" t="s">
        <v>283</v>
      </c>
      <c r="Y409" s="230" t="s">
        <v>134</v>
      </c>
      <c r="Z409" s="210"/>
      <c r="AA409" s="210"/>
      <c r="AB409" s="210"/>
      <c r="AC409" s="210"/>
      <c r="AD409" s="210"/>
      <c r="AE409" s="210"/>
      <c r="AF409" s="210"/>
      <c r="AG409" s="210" t="s">
        <v>284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5">
      <c r="A410" s="227"/>
      <c r="B410" s="228"/>
      <c r="C410" s="261" t="s">
        <v>1312</v>
      </c>
      <c r="D410" s="249"/>
      <c r="E410" s="249"/>
      <c r="F410" s="249"/>
      <c r="G410" s="249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137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2" t="s">
        <v>1309</v>
      </c>
      <c r="D411" s="250"/>
      <c r="E411" s="250"/>
      <c r="F411" s="250"/>
      <c r="G411" s="25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137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42">
        <v>92</v>
      </c>
      <c r="B412" s="243" t="s">
        <v>1050</v>
      </c>
      <c r="C412" s="260" t="s">
        <v>1051</v>
      </c>
      <c r="D412" s="244" t="s">
        <v>328</v>
      </c>
      <c r="E412" s="245">
        <v>3</v>
      </c>
      <c r="F412" s="246"/>
      <c r="G412" s="247">
        <f>ROUND(E412*F412,2)</f>
        <v>0</v>
      </c>
      <c r="H412" s="246"/>
      <c r="I412" s="247">
        <f>ROUND(E412*H412,2)</f>
        <v>0</v>
      </c>
      <c r="J412" s="246"/>
      <c r="K412" s="247">
        <f>ROUND(E412*J412,2)</f>
        <v>0</v>
      </c>
      <c r="L412" s="247">
        <v>21</v>
      </c>
      <c r="M412" s="247">
        <f>G412*(1+L412/100)</f>
        <v>0</v>
      </c>
      <c r="N412" s="245">
        <v>1.0349999999999999</v>
      </c>
      <c r="O412" s="245">
        <f>ROUND(E412*N412,2)</f>
        <v>3.11</v>
      </c>
      <c r="P412" s="245">
        <v>0</v>
      </c>
      <c r="Q412" s="245">
        <f>ROUND(E412*P412,2)</f>
        <v>0</v>
      </c>
      <c r="R412" s="247" t="s">
        <v>282</v>
      </c>
      <c r="S412" s="247" t="s">
        <v>131</v>
      </c>
      <c r="T412" s="248" t="s">
        <v>131</v>
      </c>
      <c r="U412" s="230">
        <v>0</v>
      </c>
      <c r="V412" s="230">
        <f>ROUND(E412*U412,2)</f>
        <v>0</v>
      </c>
      <c r="W412" s="230"/>
      <c r="X412" s="230" t="s">
        <v>283</v>
      </c>
      <c r="Y412" s="230" t="s">
        <v>134</v>
      </c>
      <c r="Z412" s="210"/>
      <c r="AA412" s="210"/>
      <c r="AB412" s="210"/>
      <c r="AC412" s="210"/>
      <c r="AD412" s="210"/>
      <c r="AE412" s="210"/>
      <c r="AF412" s="210"/>
      <c r="AG412" s="210" t="s">
        <v>284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27"/>
      <c r="B413" s="228"/>
      <c r="C413" s="276" t="s">
        <v>1254</v>
      </c>
      <c r="D413" s="272"/>
      <c r="E413" s="273"/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176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76" t="s">
        <v>1313</v>
      </c>
      <c r="D414" s="272"/>
      <c r="E414" s="273">
        <v>1</v>
      </c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176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76" t="s">
        <v>1259</v>
      </c>
      <c r="D415" s="272"/>
      <c r="E415" s="273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176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76" t="s">
        <v>1257</v>
      </c>
      <c r="D416" s="272"/>
      <c r="E416" s="273">
        <v>2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176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42">
        <v>93</v>
      </c>
      <c r="B417" s="243" t="s">
        <v>1314</v>
      </c>
      <c r="C417" s="260" t="s">
        <v>1315</v>
      </c>
      <c r="D417" s="244" t="s">
        <v>328</v>
      </c>
      <c r="E417" s="245">
        <v>1</v>
      </c>
      <c r="F417" s="246"/>
      <c r="G417" s="247">
        <f>ROUND(E417*F417,2)</f>
        <v>0</v>
      </c>
      <c r="H417" s="246"/>
      <c r="I417" s="247">
        <f>ROUND(E417*H417,2)</f>
        <v>0</v>
      </c>
      <c r="J417" s="246"/>
      <c r="K417" s="247">
        <f>ROUND(E417*J417,2)</f>
        <v>0</v>
      </c>
      <c r="L417" s="247">
        <v>21</v>
      </c>
      <c r="M417" s="247">
        <f>G417*(1+L417/100)</f>
        <v>0</v>
      </c>
      <c r="N417" s="245">
        <v>2.4E-2</v>
      </c>
      <c r="O417" s="245">
        <f>ROUND(E417*N417,2)</f>
        <v>0.02</v>
      </c>
      <c r="P417" s="245">
        <v>0</v>
      </c>
      <c r="Q417" s="245">
        <f>ROUND(E417*P417,2)</f>
        <v>0</v>
      </c>
      <c r="R417" s="247" t="s">
        <v>282</v>
      </c>
      <c r="S417" s="247" t="s">
        <v>131</v>
      </c>
      <c r="T417" s="248" t="s">
        <v>131</v>
      </c>
      <c r="U417" s="230">
        <v>0</v>
      </c>
      <c r="V417" s="230">
        <f>ROUND(E417*U417,2)</f>
        <v>0</v>
      </c>
      <c r="W417" s="230"/>
      <c r="X417" s="230" t="s">
        <v>283</v>
      </c>
      <c r="Y417" s="230" t="s">
        <v>134</v>
      </c>
      <c r="Z417" s="210"/>
      <c r="AA417" s="210"/>
      <c r="AB417" s="210"/>
      <c r="AC417" s="210"/>
      <c r="AD417" s="210"/>
      <c r="AE417" s="210"/>
      <c r="AF417" s="210"/>
      <c r="AG417" s="210" t="s">
        <v>284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27"/>
      <c r="B418" s="228"/>
      <c r="C418" s="276" t="s">
        <v>1250</v>
      </c>
      <c r="D418" s="272"/>
      <c r="E418" s="273"/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176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27"/>
      <c r="B419" s="228"/>
      <c r="C419" s="276" t="s">
        <v>1313</v>
      </c>
      <c r="D419" s="272"/>
      <c r="E419" s="273">
        <v>1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176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42">
        <v>94</v>
      </c>
      <c r="B420" s="243" t="s">
        <v>1052</v>
      </c>
      <c r="C420" s="260" t="s">
        <v>1053</v>
      </c>
      <c r="D420" s="244" t="s">
        <v>328</v>
      </c>
      <c r="E420" s="245">
        <v>3</v>
      </c>
      <c r="F420" s="246"/>
      <c r="G420" s="247">
        <f>ROUND(E420*F420,2)</f>
        <v>0</v>
      </c>
      <c r="H420" s="246"/>
      <c r="I420" s="247">
        <f>ROUND(E420*H420,2)</f>
        <v>0</v>
      </c>
      <c r="J420" s="246"/>
      <c r="K420" s="247">
        <f>ROUND(E420*J420,2)</f>
        <v>0</v>
      </c>
      <c r="L420" s="247">
        <v>21</v>
      </c>
      <c r="M420" s="247">
        <f>G420*(1+L420/100)</f>
        <v>0</v>
      </c>
      <c r="N420" s="245">
        <v>3.9E-2</v>
      </c>
      <c r="O420" s="245">
        <f>ROUND(E420*N420,2)</f>
        <v>0.12</v>
      </c>
      <c r="P420" s="245">
        <v>0</v>
      </c>
      <c r="Q420" s="245">
        <f>ROUND(E420*P420,2)</f>
        <v>0</v>
      </c>
      <c r="R420" s="247" t="s">
        <v>282</v>
      </c>
      <c r="S420" s="247" t="s">
        <v>131</v>
      </c>
      <c r="T420" s="248" t="s">
        <v>131</v>
      </c>
      <c r="U420" s="230">
        <v>0</v>
      </c>
      <c r="V420" s="230">
        <f>ROUND(E420*U420,2)</f>
        <v>0</v>
      </c>
      <c r="W420" s="230"/>
      <c r="X420" s="230" t="s">
        <v>283</v>
      </c>
      <c r="Y420" s="230" t="s">
        <v>134</v>
      </c>
      <c r="Z420" s="210"/>
      <c r="AA420" s="210"/>
      <c r="AB420" s="210"/>
      <c r="AC420" s="210"/>
      <c r="AD420" s="210"/>
      <c r="AE420" s="210"/>
      <c r="AF420" s="210"/>
      <c r="AG420" s="210" t="s">
        <v>284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5">
      <c r="A421" s="227"/>
      <c r="B421" s="228"/>
      <c r="C421" s="276" t="s">
        <v>1250</v>
      </c>
      <c r="D421" s="272"/>
      <c r="E421" s="273"/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176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5">
      <c r="A422" s="227"/>
      <c r="B422" s="228"/>
      <c r="C422" s="276" t="s">
        <v>1316</v>
      </c>
      <c r="D422" s="272"/>
      <c r="E422" s="273">
        <v>3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176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42">
        <v>95</v>
      </c>
      <c r="B423" s="243" t="s">
        <v>1317</v>
      </c>
      <c r="C423" s="260" t="s">
        <v>1318</v>
      </c>
      <c r="D423" s="244" t="s">
        <v>328</v>
      </c>
      <c r="E423" s="245">
        <v>7</v>
      </c>
      <c r="F423" s="246"/>
      <c r="G423" s="247">
        <f>ROUND(E423*F423,2)</f>
        <v>0</v>
      </c>
      <c r="H423" s="246"/>
      <c r="I423" s="247">
        <f>ROUND(E423*H423,2)</f>
        <v>0</v>
      </c>
      <c r="J423" s="246"/>
      <c r="K423" s="247">
        <f>ROUND(E423*J423,2)</f>
        <v>0</v>
      </c>
      <c r="L423" s="247">
        <v>21</v>
      </c>
      <c r="M423" s="247">
        <f>G423*(1+L423/100)</f>
        <v>0</v>
      </c>
      <c r="N423" s="245">
        <v>5.0999999999999997E-2</v>
      </c>
      <c r="O423" s="245">
        <f>ROUND(E423*N423,2)</f>
        <v>0.36</v>
      </c>
      <c r="P423" s="245">
        <v>0</v>
      </c>
      <c r="Q423" s="245">
        <f>ROUND(E423*P423,2)</f>
        <v>0</v>
      </c>
      <c r="R423" s="247" t="s">
        <v>282</v>
      </c>
      <c r="S423" s="247" t="s">
        <v>131</v>
      </c>
      <c r="T423" s="248" t="s">
        <v>131</v>
      </c>
      <c r="U423" s="230">
        <v>0</v>
      </c>
      <c r="V423" s="230">
        <f>ROUND(E423*U423,2)</f>
        <v>0</v>
      </c>
      <c r="W423" s="230"/>
      <c r="X423" s="230" t="s">
        <v>283</v>
      </c>
      <c r="Y423" s="230" t="s">
        <v>134</v>
      </c>
      <c r="Z423" s="210"/>
      <c r="AA423" s="210"/>
      <c r="AB423" s="210"/>
      <c r="AC423" s="210"/>
      <c r="AD423" s="210"/>
      <c r="AE423" s="210"/>
      <c r="AF423" s="210"/>
      <c r="AG423" s="210" t="s">
        <v>284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5">
      <c r="A424" s="227"/>
      <c r="B424" s="228"/>
      <c r="C424" s="276" t="s">
        <v>1250</v>
      </c>
      <c r="D424" s="272"/>
      <c r="E424" s="273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176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5">
      <c r="A425" s="227"/>
      <c r="B425" s="228"/>
      <c r="C425" s="276" t="s">
        <v>1319</v>
      </c>
      <c r="D425" s="272"/>
      <c r="E425" s="273">
        <v>6</v>
      </c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176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5">
      <c r="A426" s="227"/>
      <c r="B426" s="228"/>
      <c r="C426" s="276" t="s">
        <v>1256</v>
      </c>
      <c r="D426" s="272"/>
      <c r="E426" s="273">
        <v>1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176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42">
        <v>96</v>
      </c>
      <c r="B427" s="243" t="s">
        <v>1056</v>
      </c>
      <c r="C427" s="260" t="s">
        <v>1057</v>
      </c>
      <c r="D427" s="244" t="s">
        <v>328</v>
      </c>
      <c r="E427" s="245">
        <v>12</v>
      </c>
      <c r="F427" s="246"/>
      <c r="G427" s="247">
        <f>ROUND(E427*F427,2)</f>
        <v>0</v>
      </c>
      <c r="H427" s="246"/>
      <c r="I427" s="247">
        <f>ROUND(E427*H427,2)</f>
        <v>0</v>
      </c>
      <c r="J427" s="246"/>
      <c r="K427" s="247">
        <f>ROUND(E427*J427,2)</f>
        <v>0</v>
      </c>
      <c r="L427" s="247">
        <v>21</v>
      </c>
      <c r="M427" s="247">
        <f>G427*(1+L427/100)</f>
        <v>0</v>
      </c>
      <c r="N427" s="245">
        <v>6.8000000000000005E-2</v>
      </c>
      <c r="O427" s="245">
        <f>ROUND(E427*N427,2)</f>
        <v>0.82</v>
      </c>
      <c r="P427" s="245">
        <v>0</v>
      </c>
      <c r="Q427" s="245">
        <f>ROUND(E427*P427,2)</f>
        <v>0</v>
      </c>
      <c r="R427" s="247" t="s">
        <v>282</v>
      </c>
      <c r="S427" s="247" t="s">
        <v>131</v>
      </c>
      <c r="T427" s="248" t="s">
        <v>131</v>
      </c>
      <c r="U427" s="230">
        <v>0</v>
      </c>
      <c r="V427" s="230">
        <f>ROUND(E427*U427,2)</f>
        <v>0</v>
      </c>
      <c r="W427" s="230"/>
      <c r="X427" s="230" t="s">
        <v>283</v>
      </c>
      <c r="Y427" s="230" t="s">
        <v>134</v>
      </c>
      <c r="Z427" s="210"/>
      <c r="AA427" s="210"/>
      <c r="AB427" s="210"/>
      <c r="AC427" s="210"/>
      <c r="AD427" s="210"/>
      <c r="AE427" s="210"/>
      <c r="AF427" s="210"/>
      <c r="AG427" s="210" t="s">
        <v>284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5">
      <c r="A428" s="227"/>
      <c r="B428" s="228"/>
      <c r="C428" s="276" t="s">
        <v>1250</v>
      </c>
      <c r="D428" s="272"/>
      <c r="E428" s="273"/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176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5">
      <c r="A429" s="227"/>
      <c r="B429" s="228"/>
      <c r="C429" s="276" t="s">
        <v>1255</v>
      </c>
      <c r="D429" s="272"/>
      <c r="E429" s="273">
        <v>10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176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27"/>
      <c r="B430" s="228"/>
      <c r="C430" s="276" t="s">
        <v>1256</v>
      </c>
      <c r="D430" s="272"/>
      <c r="E430" s="273">
        <v>1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176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76" t="s">
        <v>1253</v>
      </c>
      <c r="D431" s="272"/>
      <c r="E431" s="273">
        <v>1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176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42">
        <v>97</v>
      </c>
      <c r="B432" s="243" t="s">
        <v>1058</v>
      </c>
      <c r="C432" s="260" t="s">
        <v>1059</v>
      </c>
      <c r="D432" s="244" t="s">
        <v>328</v>
      </c>
      <c r="E432" s="245">
        <v>12</v>
      </c>
      <c r="F432" s="246"/>
      <c r="G432" s="247">
        <f>ROUND(E432*F432,2)</f>
        <v>0</v>
      </c>
      <c r="H432" s="246"/>
      <c r="I432" s="247">
        <f>ROUND(E432*H432,2)</f>
        <v>0</v>
      </c>
      <c r="J432" s="246"/>
      <c r="K432" s="247">
        <f>ROUND(E432*J432,2)</f>
        <v>0</v>
      </c>
      <c r="L432" s="247">
        <v>21</v>
      </c>
      <c r="M432" s="247">
        <f>G432*(1+L432/100)</f>
        <v>0</v>
      </c>
      <c r="N432" s="245">
        <v>0.58499999999999996</v>
      </c>
      <c r="O432" s="245">
        <f>ROUND(E432*N432,2)</f>
        <v>7.02</v>
      </c>
      <c r="P432" s="245">
        <v>0</v>
      </c>
      <c r="Q432" s="245">
        <f>ROUND(E432*P432,2)</f>
        <v>0</v>
      </c>
      <c r="R432" s="247" t="s">
        <v>282</v>
      </c>
      <c r="S432" s="247" t="s">
        <v>131</v>
      </c>
      <c r="T432" s="248" t="s">
        <v>131</v>
      </c>
      <c r="U432" s="230">
        <v>0</v>
      </c>
      <c r="V432" s="230">
        <f>ROUND(E432*U432,2)</f>
        <v>0</v>
      </c>
      <c r="W432" s="230"/>
      <c r="X432" s="230" t="s">
        <v>283</v>
      </c>
      <c r="Y432" s="230" t="s">
        <v>134</v>
      </c>
      <c r="Z432" s="210"/>
      <c r="AA432" s="210"/>
      <c r="AB432" s="210"/>
      <c r="AC432" s="210"/>
      <c r="AD432" s="210"/>
      <c r="AE432" s="210"/>
      <c r="AF432" s="210"/>
      <c r="AG432" s="210" t="s">
        <v>284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5">
      <c r="A433" s="227"/>
      <c r="B433" s="228"/>
      <c r="C433" s="276" t="s">
        <v>1261</v>
      </c>
      <c r="D433" s="272"/>
      <c r="E433" s="273"/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176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27"/>
      <c r="B434" s="228"/>
      <c r="C434" s="276" t="s">
        <v>1262</v>
      </c>
      <c r="D434" s="272"/>
      <c r="E434" s="273">
        <v>11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176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27"/>
      <c r="B435" s="228"/>
      <c r="C435" s="276" t="s">
        <v>1256</v>
      </c>
      <c r="D435" s="272"/>
      <c r="E435" s="273">
        <v>1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176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42">
        <v>98</v>
      </c>
      <c r="B436" s="243" t="s">
        <v>1320</v>
      </c>
      <c r="C436" s="260" t="s">
        <v>1321</v>
      </c>
      <c r="D436" s="244" t="s">
        <v>328</v>
      </c>
      <c r="E436" s="245">
        <v>2</v>
      </c>
      <c r="F436" s="246"/>
      <c r="G436" s="247">
        <f>ROUND(E436*F436,2)</f>
        <v>0</v>
      </c>
      <c r="H436" s="246"/>
      <c r="I436" s="247">
        <f>ROUND(E436*H436,2)</f>
        <v>0</v>
      </c>
      <c r="J436" s="246"/>
      <c r="K436" s="247">
        <f>ROUND(E436*J436,2)</f>
        <v>0</v>
      </c>
      <c r="L436" s="247">
        <v>21</v>
      </c>
      <c r="M436" s="247">
        <f>G436*(1+L436/100)</f>
        <v>0</v>
      </c>
      <c r="N436" s="245">
        <v>0.43</v>
      </c>
      <c r="O436" s="245">
        <f>ROUND(E436*N436,2)</f>
        <v>0.86</v>
      </c>
      <c r="P436" s="245">
        <v>0</v>
      </c>
      <c r="Q436" s="245">
        <f>ROUND(E436*P436,2)</f>
        <v>0</v>
      </c>
      <c r="R436" s="247" t="s">
        <v>282</v>
      </c>
      <c r="S436" s="247" t="s">
        <v>131</v>
      </c>
      <c r="T436" s="248" t="s">
        <v>131</v>
      </c>
      <c r="U436" s="230">
        <v>0</v>
      </c>
      <c r="V436" s="230">
        <f>ROUND(E436*U436,2)</f>
        <v>0</v>
      </c>
      <c r="W436" s="230"/>
      <c r="X436" s="230" t="s">
        <v>283</v>
      </c>
      <c r="Y436" s="230" t="s">
        <v>134</v>
      </c>
      <c r="Z436" s="210"/>
      <c r="AA436" s="210"/>
      <c r="AB436" s="210"/>
      <c r="AC436" s="210"/>
      <c r="AD436" s="210"/>
      <c r="AE436" s="210"/>
      <c r="AF436" s="210"/>
      <c r="AG436" s="210" t="s">
        <v>284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5">
      <c r="A437" s="227"/>
      <c r="B437" s="228"/>
      <c r="C437" s="276" t="s">
        <v>1263</v>
      </c>
      <c r="D437" s="272"/>
      <c r="E437" s="273"/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176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76" t="s">
        <v>1264</v>
      </c>
      <c r="D438" s="272"/>
      <c r="E438" s="273">
        <v>2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176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42">
        <v>99</v>
      </c>
      <c r="B439" s="243" t="s">
        <v>1322</v>
      </c>
      <c r="C439" s="260" t="s">
        <v>1323</v>
      </c>
      <c r="D439" s="244" t="s">
        <v>328</v>
      </c>
      <c r="E439" s="245">
        <v>2</v>
      </c>
      <c r="F439" s="246"/>
      <c r="G439" s="247">
        <f>ROUND(E439*F439,2)</f>
        <v>0</v>
      </c>
      <c r="H439" s="246"/>
      <c r="I439" s="247">
        <f>ROUND(E439*H439,2)</f>
        <v>0</v>
      </c>
      <c r="J439" s="246"/>
      <c r="K439" s="247">
        <f>ROUND(E439*J439,2)</f>
        <v>0</v>
      </c>
      <c r="L439" s="247">
        <v>21</v>
      </c>
      <c r="M439" s="247">
        <f>G439*(1+L439/100)</f>
        <v>0</v>
      </c>
      <c r="N439" s="245">
        <v>1.87</v>
      </c>
      <c r="O439" s="245">
        <f>ROUND(E439*N439,2)</f>
        <v>3.74</v>
      </c>
      <c r="P439" s="245">
        <v>0</v>
      </c>
      <c r="Q439" s="245">
        <f>ROUND(E439*P439,2)</f>
        <v>0</v>
      </c>
      <c r="R439" s="247" t="s">
        <v>282</v>
      </c>
      <c r="S439" s="247" t="s">
        <v>131</v>
      </c>
      <c r="T439" s="248" t="s">
        <v>131</v>
      </c>
      <c r="U439" s="230">
        <v>0</v>
      </c>
      <c r="V439" s="230">
        <f>ROUND(E439*U439,2)</f>
        <v>0</v>
      </c>
      <c r="W439" s="230"/>
      <c r="X439" s="230" t="s">
        <v>283</v>
      </c>
      <c r="Y439" s="230" t="s">
        <v>134</v>
      </c>
      <c r="Z439" s="210"/>
      <c r="AA439" s="210"/>
      <c r="AB439" s="210"/>
      <c r="AC439" s="210"/>
      <c r="AD439" s="210"/>
      <c r="AE439" s="210"/>
      <c r="AF439" s="210"/>
      <c r="AG439" s="210" t="s">
        <v>284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5">
      <c r="A440" s="227"/>
      <c r="B440" s="228"/>
      <c r="C440" s="276" t="s">
        <v>1257</v>
      </c>
      <c r="D440" s="272"/>
      <c r="E440" s="273">
        <v>2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176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42">
        <v>100</v>
      </c>
      <c r="B441" s="243" t="s">
        <v>1060</v>
      </c>
      <c r="C441" s="260" t="s">
        <v>1324</v>
      </c>
      <c r="D441" s="244" t="s">
        <v>328</v>
      </c>
      <c r="E441" s="245">
        <v>8</v>
      </c>
      <c r="F441" s="246"/>
      <c r="G441" s="247">
        <f>ROUND(E441*F441,2)</f>
        <v>0</v>
      </c>
      <c r="H441" s="246"/>
      <c r="I441" s="247">
        <f>ROUND(E441*H441,2)</f>
        <v>0</v>
      </c>
      <c r="J441" s="246"/>
      <c r="K441" s="247">
        <f>ROUND(E441*J441,2)</f>
        <v>0</v>
      </c>
      <c r="L441" s="247">
        <v>21</v>
      </c>
      <c r="M441" s="247">
        <f>G441*(1+L441/100)</f>
        <v>0</v>
      </c>
      <c r="N441" s="245">
        <v>3.3</v>
      </c>
      <c r="O441" s="245">
        <f>ROUND(E441*N441,2)</f>
        <v>26.4</v>
      </c>
      <c r="P441" s="245">
        <v>0</v>
      </c>
      <c r="Q441" s="245">
        <f>ROUND(E441*P441,2)</f>
        <v>0</v>
      </c>
      <c r="R441" s="247" t="s">
        <v>282</v>
      </c>
      <c r="S441" s="247" t="s">
        <v>131</v>
      </c>
      <c r="T441" s="248" t="s">
        <v>131</v>
      </c>
      <c r="U441" s="230">
        <v>0</v>
      </c>
      <c r="V441" s="230">
        <f>ROUND(E441*U441,2)</f>
        <v>0</v>
      </c>
      <c r="W441" s="230"/>
      <c r="X441" s="230" t="s">
        <v>283</v>
      </c>
      <c r="Y441" s="230" t="s">
        <v>134</v>
      </c>
      <c r="Z441" s="210"/>
      <c r="AA441" s="210"/>
      <c r="AB441" s="210"/>
      <c r="AC441" s="210"/>
      <c r="AD441" s="210"/>
      <c r="AE441" s="210"/>
      <c r="AF441" s="210"/>
      <c r="AG441" s="210" t="s">
        <v>284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5">
      <c r="A442" s="227"/>
      <c r="B442" s="228"/>
      <c r="C442" s="276" t="s">
        <v>1325</v>
      </c>
      <c r="D442" s="272"/>
      <c r="E442" s="273">
        <v>2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176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27"/>
      <c r="B443" s="228"/>
      <c r="C443" s="276" t="s">
        <v>1326</v>
      </c>
      <c r="D443" s="272"/>
      <c r="E443" s="273">
        <v>6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176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42">
        <v>101</v>
      </c>
      <c r="B444" s="243" t="s">
        <v>1063</v>
      </c>
      <c r="C444" s="260" t="s">
        <v>1327</v>
      </c>
      <c r="D444" s="244" t="s">
        <v>328</v>
      </c>
      <c r="E444" s="245">
        <v>4</v>
      </c>
      <c r="F444" s="246"/>
      <c r="G444" s="247">
        <f>ROUND(E444*F444,2)</f>
        <v>0</v>
      </c>
      <c r="H444" s="246"/>
      <c r="I444" s="247">
        <f>ROUND(E444*H444,2)</f>
        <v>0</v>
      </c>
      <c r="J444" s="246"/>
      <c r="K444" s="247">
        <f>ROUND(E444*J444,2)</f>
        <v>0</v>
      </c>
      <c r="L444" s="247">
        <v>21</v>
      </c>
      <c r="M444" s="247">
        <f>G444*(1+L444/100)</f>
        <v>0</v>
      </c>
      <c r="N444" s="245">
        <v>3.51</v>
      </c>
      <c r="O444" s="245">
        <f>ROUND(E444*N444,2)</f>
        <v>14.04</v>
      </c>
      <c r="P444" s="245">
        <v>0</v>
      </c>
      <c r="Q444" s="245">
        <f>ROUND(E444*P444,2)</f>
        <v>0</v>
      </c>
      <c r="R444" s="247" t="s">
        <v>282</v>
      </c>
      <c r="S444" s="247" t="s">
        <v>131</v>
      </c>
      <c r="T444" s="248" t="s">
        <v>131</v>
      </c>
      <c r="U444" s="230">
        <v>0</v>
      </c>
      <c r="V444" s="230">
        <f>ROUND(E444*U444,2)</f>
        <v>0</v>
      </c>
      <c r="W444" s="230"/>
      <c r="X444" s="230" t="s">
        <v>283</v>
      </c>
      <c r="Y444" s="230" t="s">
        <v>134</v>
      </c>
      <c r="Z444" s="210"/>
      <c r="AA444" s="210"/>
      <c r="AB444" s="210"/>
      <c r="AC444" s="210"/>
      <c r="AD444" s="210"/>
      <c r="AE444" s="210"/>
      <c r="AF444" s="210"/>
      <c r="AG444" s="210" t="s">
        <v>284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5">
      <c r="A445" s="227"/>
      <c r="B445" s="228"/>
      <c r="C445" s="276" t="s">
        <v>1328</v>
      </c>
      <c r="D445" s="272"/>
      <c r="E445" s="273">
        <v>4</v>
      </c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176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42">
        <v>102</v>
      </c>
      <c r="B446" s="243" t="s">
        <v>1070</v>
      </c>
      <c r="C446" s="260" t="s">
        <v>1071</v>
      </c>
      <c r="D446" s="244" t="s">
        <v>328</v>
      </c>
      <c r="E446" s="245">
        <v>36</v>
      </c>
      <c r="F446" s="246"/>
      <c r="G446" s="247">
        <f>ROUND(E446*F446,2)</f>
        <v>0</v>
      </c>
      <c r="H446" s="246"/>
      <c r="I446" s="247">
        <f>ROUND(E446*H446,2)</f>
        <v>0</v>
      </c>
      <c r="J446" s="246"/>
      <c r="K446" s="247">
        <f>ROUND(E446*J446,2)</f>
        <v>0</v>
      </c>
      <c r="L446" s="247">
        <v>21</v>
      </c>
      <c r="M446" s="247">
        <f>G446*(1+L446/100)</f>
        <v>0</v>
      </c>
      <c r="N446" s="245">
        <v>2E-3</v>
      </c>
      <c r="O446" s="245">
        <f>ROUND(E446*N446,2)</f>
        <v>7.0000000000000007E-2</v>
      </c>
      <c r="P446" s="245">
        <v>0</v>
      </c>
      <c r="Q446" s="245">
        <f>ROUND(E446*P446,2)</f>
        <v>0</v>
      </c>
      <c r="R446" s="247" t="s">
        <v>282</v>
      </c>
      <c r="S446" s="247" t="s">
        <v>131</v>
      </c>
      <c r="T446" s="248" t="s">
        <v>131</v>
      </c>
      <c r="U446" s="230">
        <v>0</v>
      </c>
      <c r="V446" s="230">
        <f>ROUND(E446*U446,2)</f>
        <v>0</v>
      </c>
      <c r="W446" s="230"/>
      <c r="X446" s="230" t="s">
        <v>283</v>
      </c>
      <c r="Y446" s="230" t="s">
        <v>134</v>
      </c>
      <c r="Z446" s="210"/>
      <c r="AA446" s="210"/>
      <c r="AB446" s="210"/>
      <c r="AC446" s="210"/>
      <c r="AD446" s="210"/>
      <c r="AE446" s="210"/>
      <c r="AF446" s="210"/>
      <c r="AG446" s="210" t="s">
        <v>284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5">
      <c r="A447" s="227"/>
      <c r="B447" s="228"/>
      <c r="C447" s="276" t="s">
        <v>1329</v>
      </c>
      <c r="D447" s="272"/>
      <c r="E447" s="273">
        <v>28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176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27"/>
      <c r="B448" s="228"/>
      <c r="C448" s="276" t="s">
        <v>1265</v>
      </c>
      <c r="D448" s="272"/>
      <c r="E448" s="273">
        <v>2</v>
      </c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176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76" t="s">
        <v>1330</v>
      </c>
      <c r="D449" s="272"/>
      <c r="E449" s="273">
        <v>6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176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42">
        <v>103</v>
      </c>
      <c r="B450" s="243" t="s">
        <v>1072</v>
      </c>
      <c r="C450" s="260" t="s">
        <v>1073</v>
      </c>
      <c r="D450" s="244" t="s">
        <v>328</v>
      </c>
      <c r="E450" s="245">
        <v>7</v>
      </c>
      <c r="F450" s="246"/>
      <c r="G450" s="247">
        <f>ROUND(E450*F450,2)</f>
        <v>0</v>
      </c>
      <c r="H450" s="246"/>
      <c r="I450" s="247">
        <f>ROUND(E450*H450,2)</f>
        <v>0</v>
      </c>
      <c r="J450" s="246"/>
      <c r="K450" s="247">
        <f>ROUND(E450*J450,2)</f>
        <v>0</v>
      </c>
      <c r="L450" s="247">
        <v>21</v>
      </c>
      <c r="M450" s="247">
        <f>G450*(1+L450/100)</f>
        <v>0</v>
      </c>
      <c r="N450" s="245">
        <v>0.504</v>
      </c>
      <c r="O450" s="245">
        <f>ROUND(E450*N450,2)</f>
        <v>3.53</v>
      </c>
      <c r="P450" s="245">
        <v>0</v>
      </c>
      <c r="Q450" s="245">
        <f>ROUND(E450*P450,2)</f>
        <v>0</v>
      </c>
      <c r="R450" s="247" t="s">
        <v>282</v>
      </c>
      <c r="S450" s="247" t="s">
        <v>131</v>
      </c>
      <c r="T450" s="248" t="s">
        <v>131</v>
      </c>
      <c r="U450" s="230">
        <v>0</v>
      </c>
      <c r="V450" s="230">
        <f>ROUND(E450*U450,2)</f>
        <v>0</v>
      </c>
      <c r="W450" s="230"/>
      <c r="X450" s="230" t="s">
        <v>283</v>
      </c>
      <c r="Y450" s="230" t="s">
        <v>134</v>
      </c>
      <c r="Z450" s="210"/>
      <c r="AA450" s="210"/>
      <c r="AB450" s="210"/>
      <c r="AC450" s="210"/>
      <c r="AD450" s="210"/>
      <c r="AE450" s="210"/>
      <c r="AF450" s="210"/>
      <c r="AG450" s="210" t="s">
        <v>284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5">
      <c r="A451" s="227"/>
      <c r="B451" s="228"/>
      <c r="C451" s="276" t="s">
        <v>1254</v>
      </c>
      <c r="D451" s="272"/>
      <c r="E451" s="273"/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176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5">
      <c r="A452" s="227"/>
      <c r="B452" s="228"/>
      <c r="C452" s="276" t="s">
        <v>1319</v>
      </c>
      <c r="D452" s="272"/>
      <c r="E452" s="273">
        <v>6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176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5">
      <c r="A453" s="227"/>
      <c r="B453" s="228"/>
      <c r="C453" s="276" t="s">
        <v>1253</v>
      </c>
      <c r="D453" s="272"/>
      <c r="E453" s="273">
        <v>1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176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42">
        <v>104</v>
      </c>
      <c r="B454" s="243" t="s">
        <v>1074</v>
      </c>
      <c r="C454" s="260" t="s">
        <v>1075</v>
      </c>
      <c r="D454" s="244" t="s">
        <v>328</v>
      </c>
      <c r="E454" s="245">
        <v>13</v>
      </c>
      <c r="F454" s="246"/>
      <c r="G454" s="247">
        <f>ROUND(E454*F454,2)</f>
        <v>0</v>
      </c>
      <c r="H454" s="246"/>
      <c r="I454" s="247">
        <f>ROUND(E454*H454,2)</f>
        <v>0</v>
      </c>
      <c r="J454" s="246"/>
      <c r="K454" s="247">
        <f>ROUND(E454*J454,2)</f>
        <v>0</v>
      </c>
      <c r="L454" s="247">
        <v>21</v>
      </c>
      <c r="M454" s="247">
        <f>G454*(1+L454/100)</f>
        <v>0</v>
      </c>
      <c r="N454" s="245">
        <v>0.252</v>
      </c>
      <c r="O454" s="245">
        <f>ROUND(E454*N454,2)</f>
        <v>3.28</v>
      </c>
      <c r="P454" s="245">
        <v>0</v>
      </c>
      <c r="Q454" s="245">
        <f>ROUND(E454*P454,2)</f>
        <v>0</v>
      </c>
      <c r="R454" s="247" t="s">
        <v>282</v>
      </c>
      <c r="S454" s="247" t="s">
        <v>131</v>
      </c>
      <c r="T454" s="248" t="s">
        <v>131</v>
      </c>
      <c r="U454" s="230">
        <v>0</v>
      </c>
      <c r="V454" s="230">
        <f>ROUND(E454*U454,2)</f>
        <v>0</v>
      </c>
      <c r="W454" s="230"/>
      <c r="X454" s="230" t="s">
        <v>283</v>
      </c>
      <c r="Y454" s="230" t="s">
        <v>134</v>
      </c>
      <c r="Z454" s="210"/>
      <c r="AA454" s="210"/>
      <c r="AB454" s="210"/>
      <c r="AC454" s="210"/>
      <c r="AD454" s="210"/>
      <c r="AE454" s="210"/>
      <c r="AF454" s="210"/>
      <c r="AG454" s="210" t="s">
        <v>284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5">
      <c r="A455" s="227"/>
      <c r="B455" s="228"/>
      <c r="C455" s="276" t="s">
        <v>1254</v>
      </c>
      <c r="D455" s="272"/>
      <c r="E455" s="273"/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176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27"/>
      <c r="B456" s="228"/>
      <c r="C456" s="276" t="s">
        <v>1255</v>
      </c>
      <c r="D456" s="272"/>
      <c r="E456" s="273">
        <v>10</v>
      </c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176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27"/>
      <c r="B457" s="228"/>
      <c r="C457" s="276" t="s">
        <v>1256</v>
      </c>
      <c r="D457" s="272"/>
      <c r="E457" s="273">
        <v>1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176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76" t="s">
        <v>1257</v>
      </c>
      <c r="D458" s="272"/>
      <c r="E458" s="273">
        <v>2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176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x14ac:dyDescent="0.25">
      <c r="A459" s="235" t="s">
        <v>126</v>
      </c>
      <c r="B459" s="236" t="s">
        <v>79</v>
      </c>
      <c r="C459" s="259" t="s">
        <v>80</v>
      </c>
      <c r="D459" s="237"/>
      <c r="E459" s="238"/>
      <c r="F459" s="239"/>
      <c r="G459" s="239">
        <f>SUMIF(AG460:AG463,"&lt;&gt;NOR",G460:G463)</f>
        <v>0</v>
      </c>
      <c r="H459" s="239"/>
      <c r="I459" s="239">
        <f>SUM(I460:I463)</f>
        <v>0</v>
      </c>
      <c r="J459" s="239"/>
      <c r="K459" s="239">
        <f>SUM(K460:K463)</f>
        <v>0</v>
      </c>
      <c r="L459" s="239"/>
      <c r="M459" s="239">
        <f>SUM(M460:M463)</f>
        <v>0</v>
      </c>
      <c r="N459" s="238"/>
      <c r="O459" s="238">
        <f>SUM(O460:O463)</f>
        <v>0</v>
      </c>
      <c r="P459" s="238"/>
      <c r="Q459" s="238">
        <f>SUM(Q460:Q463)</f>
        <v>0</v>
      </c>
      <c r="R459" s="239"/>
      <c r="S459" s="239"/>
      <c r="T459" s="240"/>
      <c r="U459" s="234"/>
      <c r="V459" s="234">
        <f>SUM(V460:V463)</f>
        <v>25.09</v>
      </c>
      <c r="W459" s="234"/>
      <c r="X459" s="234"/>
      <c r="Y459" s="234"/>
      <c r="AG459" t="s">
        <v>127</v>
      </c>
    </row>
    <row r="460" spans="1:60" outlineLevel="1" x14ac:dyDescent="0.25">
      <c r="A460" s="242">
        <v>105</v>
      </c>
      <c r="B460" s="243" t="s">
        <v>414</v>
      </c>
      <c r="C460" s="260" t="s">
        <v>415</v>
      </c>
      <c r="D460" s="244" t="s">
        <v>190</v>
      </c>
      <c r="E460" s="245">
        <v>678</v>
      </c>
      <c r="F460" s="246"/>
      <c r="G460" s="247">
        <f>ROUND(E460*F460,2)</f>
        <v>0</v>
      </c>
      <c r="H460" s="246"/>
      <c r="I460" s="247">
        <f>ROUND(E460*H460,2)</f>
        <v>0</v>
      </c>
      <c r="J460" s="246"/>
      <c r="K460" s="247">
        <f>ROUND(E460*J460,2)</f>
        <v>0</v>
      </c>
      <c r="L460" s="247">
        <v>21</v>
      </c>
      <c r="M460" s="247">
        <f>G460*(1+L460/100)</f>
        <v>0</v>
      </c>
      <c r="N460" s="245">
        <v>0</v>
      </c>
      <c r="O460" s="245">
        <f>ROUND(E460*N460,2)</f>
        <v>0</v>
      </c>
      <c r="P460" s="245">
        <v>0</v>
      </c>
      <c r="Q460" s="245">
        <f>ROUND(E460*P460,2)</f>
        <v>0</v>
      </c>
      <c r="R460" s="247"/>
      <c r="S460" s="247" t="s">
        <v>131</v>
      </c>
      <c r="T460" s="248" t="s">
        <v>131</v>
      </c>
      <c r="U460" s="230">
        <v>3.6999999999999998E-2</v>
      </c>
      <c r="V460" s="230">
        <f>ROUND(E460*U460,2)</f>
        <v>25.09</v>
      </c>
      <c r="W460" s="230"/>
      <c r="X460" s="230" t="s">
        <v>173</v>
      </c>
      <c r="Y460" s="230" t="s">
        <v>134</v>
      </c>
      <c r="Z460" s="210"/>
      <c r="AA460" s="210"/>
      <c r="AB460" s="210"/>
      <c r="AC460" s="210"/>
      <c r="AD460" s="210"/>
      <c r="AE460" s="210"/>
      <c r="AF460" s="210"/>
      <c r="AG460" s="210" t="s">
        <v>174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5">
      <c r="A461" s="227"/>
      <c r="B461" s="228"/>
      <c r="C461" s="276" t="s">
        <v>1331</v>
      </c>
      <c r="D461" s="272"/>
      <c r="E461" s="273">
        <v>58</v>
      </c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176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76" t="s">
        <v>1332</v>
      </c>
      <c r="D462" s="272"/>
      <c r="E462" s="273">
        <v>600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176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76" t="s">
        <v>1333</v>
      </c>
      <c r="D463" s="272"/>
      <c r="E463" s="273">
        <v>20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176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x14ac:dyDescent="0.25">
      <c r="A464" s="235" t="s">
        <v>126</v>
      </c>
      <c r="B464" s="236" t="s">
        <v>83</v>
      </c>
      <c r="C464" s="259" t="s">
        <v>84</v>
      </c>
      <c r="D464" s="237"/>
      <c r="E464" s="238"/>
      <c r="F464" s="239"/>
      <c r="G464" s="239">
        <f>SUMIF(AG465:AG469,"&lt;&gt;NOR",G465:G469)</f>
        <v>0</v>
      </c>
      <c r="H464" s="239"/>
      <c r="I464" s="239">
        <f>SUM(I465:I469)</f>
        <v>0</v>
      </c>
      <c r="J464" s="239"/>
      <c r="K464" s="239">
        <f>SUM(K465:K469)</f>
        <v>0</v>
      </c>
      <c r="L464" s="239"/>
      <c r="M464" s="239">
        <f>SUM(M465:M469)</f>
        <v>0</v>
      </c>
      <c r="N464" s="238"/>
      <c r="O464" s="238">
        <f>SUM(O465:O469)</f>
        <v>0</v>
      </c>
      <c r="P464" s="238"/>
      <c r="Q464" s="238">
        <f>SUM(Q465:Q469)</f>
        <v>0.58000000000000007</v>
      </c>
      <c r="R464" s="239"/>
      <c r="S464" s="239"/>
      <c r="T464" s="240"/>
      <c r="U464" s="234"/>
      <c r="V464" s="234">
        <f>SUM(V465:V469)</f>
        <v>27.6</v>
      </c>
      <c r="W464" s="234"/>
      <c r="X464" s="234"/>
      <c r="Y464" s="234"/>
      <c r="AG464" t="s">
        <v>127</v>
      </c>
    </row>
    <row r="465" spans="1:60" outlineLevel="1" x14ac:dyDescent="0.25">
      <c r="A465" s="242">
        <v>106</v>
      </c>
      <c r="B465" s="243" t="s">
        <v>1334</v>
      </c>
      <c r="C465" s="260" t="s">
        <v>1335</v>
      </c>
      <c r="D465" s="244" t="s">
        <v>654</v>
      </c>
      <c r="E465" s="245">
        <v>2</v>
      </c>
      <c r="F465" s="246"/>
      <c r="G465" s="247">
        <f>ROUND(E465*F465,2)</f>
        <v>0</v>
      </c>
      <c r="H465" s="246"/>
      <c r="I465" s="247">
        <f>ROUND(E465*H465,2)</f>
        <v>0</v>
      </c>
      <c r="J465" s="246"/>
      <c r="K465" s="247">
        <f>ROUND(E465*J465,2)</f>
        <v>0</v>
      </c>
      <c r="L465" s="247">
        <v>21</v>
      </c>
      <c r="M465" s="247">
        <f>G465*(1+L465/100)</f>
        <v>0</v>
      </c>
      <c r="N465" s="245">
        <v>0</v>
      </c>
      <c r="O465" s="245">
        <f>ROUND(E465*N465,2)</f>
        <v>0</v>
      </c>
      <c r="P465" s="245">
        <v>0.11774999999999999</v>
      </c>
      <c r="Q465" s="245">
        <f>ROUND(E465*P465,2)</f>
        <v>0.24</v>
      </c>
      <c r="R465" s="247"/>
      <c r="S465" s="247" t="s">
        <v>131</v>
      </c>
      <c r="T465" s="248" t="s">
        <v>131</v>
      </c>
      <c r="U465" s="230">
        <v>6.5</v>
      </c>
      <c r="V465" s="230">
        <f>ROUND(E465*U465,2)</f>
        <v>13</v>
      </c>
      <c r="W465" s="230"/>
      <c r="X465" s="230" t="s">
        <v>173</v>
      </c>
      <c r="Y465" s="230" t="s">
        <v>134</v>
      </c>
      <c r="Z465" s="210"/>
      <c r="AA465" s="210"/>
      <c r="AB465" s="210"/>
      <c r="AC465" s="210"/>
      <c r="AD465" s="210"/>
      <c r="AE465" s="210"/>
      <c r="AF465" s="210"/>
      <c r="AG465" s="210" t="s">
        <v>174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5">
      <c r="A466" s="227"/>
      <c r="B466" s="228"/>
      <c r="C466" s="276" t="s">
        <v>1296</v>
      </c>
      <c r="D466" s="272"/>
      <c r="E466" s="273">
        <v>2</v>
      </c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176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42">
        <v>107</v>
      </c>
      <c r="B467" s="243" t="s">
        <v>1336</v>
      </c>
      <c r="C467" s="260" t="s">
        <v>1337</v>
      </c>
      <c r="D467" s="244" t="s">
        <v>654</v>
      </c>
      <c r="E467" s="245">
        <v>2</v>
      </c>
      <c r="F467" s="246"/>
      <c r="G467" s="247">
        <f>ROUND(E467*F467,2)</f>
        <v>0</v>
      </c>
      <c r="H467" s="246"/>
      <c r="I467" s="247">
        <f>ROUND(E467*H467,2)</f>
        <v>0</v>
      </c>
      <c r="J467" s="246"/>
      <c r="K467" s="247">
        <f>ROUND(E467*J467,2)</f>
        <v>0</v>
      </c>
      <c r="L467" s="247">
        <v>21</v>
      </c>
      <c r="M467" s="247">
        <f>G467*(1+L467/100)</f>
        <v>0</v>
      </c>
      <c r="N467" s="245">
        <v>0</v>
      </c>
      <c r="O467" s="245">
        <f>ROUND(E467*N467,2)</f>
        <v>0</v>
      </c>
      <c r="P467" s="245">
        <v>0.16955999999999999</v>
      </c>
      <c r="Q467" s="245">
        <f>ROUND(E467*P467,2)</f>
        <v>0.34</v>
      </c>
      <c r="R467" s="247"/>
      <c r="S467" s="247" t="s">
        <v>131</v>
      </c>
      <c r="T467" s="248" t="s">
        <v>131</v>
      </c>
      <c r="U467" s="230">
        <v>7.3</v>
      </c>
      <c r="V467" s="230">
        <f>ROUND(E467*U467,2)</f>
        <v>14.6</v>
      </c>
      <c r="W467" s="230"/>
      <c r="X467" s="230" t="s">
        <v>173</v>
      </c>
      <c r="Y467" s="230" t="s">
        <v>134</v>
      </c>
      <c r="Z467" s="210"/>
      <c r="AA467" s="210"/>
      <c r="AB467" s="210"/>
      <c r="AC467" s="210"/>
      <c r="AD467" s="210"/>
      <c r="AE467" s="210"/>
      <c r="AF467" s="210"/>
      <c r="AG467" s="210" t="s">
        <v>174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5">
      <c r="A468" s="227"/>
      <c r="B468" s="228"/>
      <c r="C468" s="276" t="s">
        <v>1299</v>
      </c>
      <c r="D468" s="272"/>
      <c r="E468" s="273">
        <v>1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176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5">
      <c r="A469" s="227"/>
      <c r="B469" s="228"/>
      <c r="C469" s="276" t="s">
        <v>1268</v>
      </c>
      <c r="D469" s="272"/>
      <c r="E469" s="273">
        <v>1</v>
      </c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176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x14ac:dyDescent="0.25">
      <c r="A470" s="235" t="s">
        <v>126</v>
      </c>
      <c r="B470" s="236" t="s">
        <v>85</v>
      </c>
      <c r="C470" s="259" t="s">
        <v>86</v>
      </c>
      <c r="D470" s="237"/>
      <c r="E470" s="238"/>
      <c r="F470" s="239"/>
      <c r="G470" s="239">
        <f>SUMIF(AG471:AG472,"&lt;&gt;NOR",G471:G472)</f>
        <v>0</v>
      </c>
      <c r="H470" s="239"/>
      <c r="I470" s="239">
        <f>SUM(I471:I472)</f>
        <v>0</v>
      </c>
      <c r="J470" s="239"/>
      <c r="K470" s="239">
        <f>SUM(K471:K472)</f>
        <v>0</v>
      </c>
      <c r="L470" s="239"/>
      <c r="M470" s="239">
        <f>SUM(M471:M472)</f>
        <v>0</v>
      </c>
      <c r="N470" s="238"/>
      <c r="O470" s="238">
        <f>SUM(O471:O472)</f>
        <v>0</v>
      </c>
      <c r="P470" s="238"/>
      <c r="Q470" s="238">
        <f>SUM(Q471:Q472)</f>
        <v>0</v>
      </c>
      <c r="R470" s="239"/>
      <c r="S470" s="239"/>
      <c r="T470" s="240"/>
      <c r="U470" s="234"/>
      <c r="V470" s="234">
        <f>SUM(V471:V472)</f>
        <v>146.55000000000001</v>
      </c>
      <c r="W470" s="234"/>
      <c r="X470" s="234"/>
      <c r="Y470" s="234"/>
      <c r="AG470" t="s">
        <v>127</v>
      </c>
    </row>
    <row r="471" spans="1:60" outlineLevel="1" x14ac:dyDescent="0.25">
      <c r="A471" s="242">
        <v>108</v>
      </c>
      <c r="B471" s="243" t="s">
        <v>839</v>
      </c>
      <c r="C471" s="260" t="s">
        <v>840</v>
      </c>
      <c r="D471" s="244" t="s">
        <v>335</v>
      </c>
      <c r="E471" s="245">
        <v>692.89801</v>
      </c>
      <c r="F471" s="246"/>
      <c r="G471" s="247">
        <f>ROUND(E471*F471,2)</f>
        <v>0</v>
      </c>
      <c r="H471" s="246"/>
      <c r="I471" s="247">
        <f>ROUND(E471*H471,2)</f>
        <v>0</v>
      </c>
      <c r="J471" s="246"/>
      <c r="K471" s="247">
        <f>ROUND(E471*J471,2)</f>
        <v>0</v>
      </c>
      <c r="L471" s="247">
        <v>21</v>
      </c>
      <c r="M471" s="247">
        <f>G471*(1+L471/100)</f>
        <v>0</v>
      </c>
      <c r="N471" s="245">
        <v>0</v>
      </c>
      <c r="O471" s="245">
        <f>ROUND(E471*N471,2)</f>
        <v>0</v>
      </c>
      <c r="P471" s="245">
        <v>0</v>
      </c>
      <c r="Q471" s="245">
        <f>ROUND(E471*P471,2)</f>
        <v>0</v>
      </c>
      <c r="R471" s="247"/>
      <c r="S471" s="247" t="s">
        <v>131</v>
      </c>
      <c r="T471" s="248" t="s">
        <v>131</v>
      </c>
      <c r="U471" s="230">
        <v>0.21149999999999999</v>
      </c>
      <c r="V471" s="230">
        <f>ROUND(E471*U471,2)</f>
        <v>146.55000000000001</v>
      </c>
      <c r="W471" s="230"/>
      <c r="X471" s="230" t="s">
        <v>459</v>
      </c>
      <c r="Y471" s="230" t="s">
        <v>134</v>
      </c>
      <c r="Z471" s="210"/>
      <c r="AA471" s="210"/>
      <c r="AB471" s="210"/>
      <c r="AC471" s="210"/>
      <c r="AD471" s="210"/>
      <c r="AE471" s="210"/>
      <c r="AF471" s="210"/>
      <c r="AG471" s="210" t="s">
        <v>460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5">
      <c r="A472" s="227"/>
      <c r="B472" s="228"/>
      <c r="C472" s="261" t="s">
        <v>841</v>
      </c>
      <c r="D472" s="249"/>
      <c r="E472" s="249"/>
      <c r="F472" s="249"/>
      <c r="G472" s="249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30"/>
      <c r="Z472" s="210"/>
      <c r="AA472" s="210"/>
      <c r="AB472" s="210"/>
      <c r="AC472" s="210"/>
      <c r="AD472" s="210"/>
      <c r="AE472" s="210"/>
      <c r="AF472" s="210"/>
      <c r="AG472" s="210" t="s">
        <v>137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x14ac:dyDescent="0.25">
      <c r="A473" s="235" t="s">
        <v>126</v>
      </c>
      <c r="B473" s="236" t="s">
        <v>95</v>
      </c>
      <c r="C473" s="259" t="s">
        <v>96</v>
      </c>
      <c r="D473" s="237"/>
      <c r="E473" s="238"/>
      <c r="F473" s="239"/>
      <c r="G473" s="239">
        <f>SUMIF(AG474:AG477,"&lt;&gt;NOR",G474:G477)</f>
        <v>0</v>
      </c>
      <c r="H473" s="239"/>
      <c r="I473" s="239">
        <f>SUM(I474:I477)</f>
        <v>0</v>
      </c>
      <c r="J473" s="239"/>
      <c r="K473" s="239">
        <f>SUM(K474:K477)</f>
        <v>0</v>
      </c>
      <c r="L473" s="239"/>
      <c r="M473" s="239">
        <f>SUM(M474:M477)</f>
        <v>0</v>
      </c>
      <c r="N473" s="238"/>
      <c r="O473" s="238">
        <f>SUM(O474:O477)</f>
        <v>0</v>
      </c>
      <c r="P473" s="238"/>
      <c r="Q473" s="238">
        <f>SUM(Q474:Q477)</f>
        <v>0</v>
      </c>
      <c r="R473" s="239"/>
      <c r="S473" s="239"/>
      <c r="T473" s="240"/>
      <c r="U473" s="234"/>
      <c r="V473" s="234">
        <f>SUM(V474:V477)</f>
        <v>27.39</v>
      </c>
      <c r="W473" s="234"/>
      <c r="X473" s="234"/>
      <c r="Y473" s="234"/>
      <c r="AG473" t="s">
        <v>127</v>
      </c>
    </row>
    <row r="474" spans="1:60" outlineLevel="1" x14ac:dyDescent="0.25">
      <c r="A474" s="252">
        <v>109</v>
      </c>
      <c r="B474" s="253" t="s">
        <v>461</v>
      </c>
      <c r="C474" s="263" t="s">
        <v>462</v>
      </c>
      <c r="D474" s="254" t="s">
        <v>335</v>
      </c>
      <c r="E474" s="255">
        <v>154.69418999999999</v>
      </c>
      <c r="F474" s="256"/>
      <c r="G474" s="257">
        <f>ROUND(E474*F474,2)</f>
        <v>0</v>
      </c>
      <c r="H474" s="256"/>
      <c r="I474" s="257">
        <f>ROUND(E474*H474,2)</f>
        <v>0</v>
      </c>
      <c r="J474" s="256"/>
      <c r="K474" s="257">
        <f>ROUND(E474*J474,2)</f>
        <v>0</v>
      </c>
      <c r="L474" s="257">
        <v>21</v>
      </c>
      <c r="M474" s="257">
        <f>G474*(1+L474/100)</f>
        <v>0</v>
      </c>
      <c r="N474" s="255">
        <v>0</v>
      </c>
      <c r="O474" s="255">
        <f>ROUND(E474*N474,2)</f>
        <v>0</v>
      </c>
      <c r="P474" s="255">
        <v>0</v>
      </c>
      <c r="Q474" s="255">
        <f>ROUND(E474*P474,2)</f>
        <v>0</v>
      </c>
      <c r="R474" s="257"/>
      <c r="S474" s="257" t="s">
        <v>131</v>
      </c>
      <c r="T474" s="258" t="s">
        <v>131</v>
      </c>
      <c r="U474" s="230">
        <v>0.155</v>
      </c>
      <c r="V474" s="230">
        <f>ROUND(E474*U474,2)</f>
        <v>23.98</v>
      </c>
      <c r="W474" s="230"/>
      <c r="X474" s="230" t="s">
        <v>463</v>
      </c>
      <c r="Y474" s="230" t="s">
        <v>134</v>
      </c>
      <c r="Z474" s="210"/>
      <c r="AA474" s="210"/>
      <c r="AB474" s="210"/>
      <c r="AC474" s="210"/>
      <c r="AD474" s="210"/>
      <c r="AE474" s="210"/>
      <c r="AF474" s="210"/>
      <c r="AG474" s="210" t="s">
        <v>464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52">
        <v>110</v>
      </c>
      <c r="B475" s="253" t="s">
        <v>465</v>
      </c>
      <c r="C475" s="263" t="s">
        <v>466</v>
      </c>
      <c r="D475" s="254" t="s">
        <v>335</v>
      </c>
      <c r="E475" s="255">
        <v>309.38837000000001</v>
      </c>
      <c r="F475" s="256"/>
      <c r="G475" s="257">
        <f>ROUND(E475*F475,2)</f>
        <v>0</v>
      </c>
      <c r="H475" s="256"/>
      <c r="I475" s="257">
        <f>ROUND(E475*H475,2)</f>
        <v>0</v>
      </c>
      <c r="J475" s="256"/>
      <c r="K475" s="257">
        <f>ROUND(E475*J475,2)</f>
        <v>0</v>
      </c>
      <c r="L475" s="257">
        <v>21</v>
      </c>
      <c r="M475" s="257">
        <f>G475*(1+L475/100)</f>
        <v>0</v>
      </c>
      <c r="N475" s="255">
        <v>0</v>
      </c>
      <c r="O475" s="255">
        <f>ROUND(E475*N475,2)</f>
        <v>0</v>
      </c>
      <c r="P475" s="255">
        <v>0</v>
      </c>
      <c r="Q475" s="255">
        <f>ROUND(E475*P475,2)</f>
        <v>0</v>
      </c>
      <c r="R475" s="257"/>
      <c r="S475" s="257" t="s">
        <v>131</v>
      </c>
      <c r="T475" s="258" t="s">
        <v>131</v>
      </c>
      <c r="U475" s="230">
        <v>8.0000000000000002E-3</v>
      </c>
      <c r="V475" s="230">
        <f>ROUND(E475*U475,2)</f>
        <v>2.48</v>
      </c>
      <c r="W475" s="230"/>
      <c r="X475" s="230" t="s">
        <v>463</v>
      </c>
      <c r="Y475" s="230" t="s">
        <v>134</v>
      </c>
      <c r="Z475" s="210"/>
      <c r="AA475" s="210"/>
      <c r="AB475" s="210"/>
      <c r="AC475" s="210"/>
      <c r="AD475" s="210"/>
      <c r="AE475" s="210"/>
      <c r="AF475" s="210"/>
      <c r="AG475" s="210" t="s">
        <v>464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42">
        <v>111</v>
      </c>
      <c r="B476" s="243" t="s">
        <v>467</v>
      </c>
      <c r="C476" s="260" t="s">
        <v>468</v>
      </c>
      <c r="D476" s="244" t="s">
        <v>335</v>
      </c>
      <c r="E476" s="245">
        <v>154.69418999999999</v>
      </c>
      <c r="F476" s="246"/>
      <c r="G476" s="247">
        <f>ROUND(E476*F476,2)</f>
        <v>0</v>
      </c>
      <c r="H476" s="246"/>
      <c r="I476" s="247">
        <f>ROUND(E476*H476,2)</f>
        <v>0</v>
      </c>
      <c r="J476" s="246"/>
      <c r="K476" s="247">
        <f>ROUND(E476*J476,2)</f>
        <v>0</v>
      </c>
      <c r="L476" s="247">
        <v>21</v>
      </c>
      <c r="M476" s="247">
        <f>G476*(1+L476/100)</f>
        <v>0</v>
      </c>
      <c r="N476" s="245">
        <v>0</v>
      </c>
      <c r="O476" s="245">
        <f>ROUND(E476*N476,2)</f>
        <v>0</v>
      </c>
      <c r="P476" s="245">
        <v>0</v>
      </c>
      <c r="Q476" s="245">
        <f>ROUND(E476*P476,2)</f>
        <v>0</v>
      </c>
      <c r="R476" s="247"/>
      <c r="S476" s="247" t="s">
        <v>131</v>
      </c>
      <c r="T476" s="248" t="s">
        <v>131</v>
      </c>
      <c r="U476" s="230">
        <v>6.0000000000000001E-3</v>
      </c>
      <c r="V476" s="230">
        <f>ROUND(E476*U476,2)</f>
        <v>0.93</v>
      </c>
      <c r="W476" s="230"/>
      <c r="X476" s="230" t="s">
        <v>463</v>
      </c>
      <c r="Y476" s="230" t="s">
        <v>134</v>
      </c>
      <c r="Z476" s="210"/>
      <c r="AA476" s="210"/>
      <c r="AB476" s="210"/>
      <c r="AC476" s="210"/>
      <c r="AD476" s="210"/>
      <c r="AE476" s="210"/>
      <c r="AF476" s="210"/>
      <c r="AG476" s="210" t="s">
        <v>464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5">
      <c r="A477" s="227"/>
      <c r="B477" s="228"/>
      <c r="C477" s="261" t="s">
        <v>469</v>
      </c>
      <c r="D477" s="249"/>
      <c r="E477" s="249"/>
      <c r="F477" s="249"/>
      <c r="G477" s="249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137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x14ac:dyDescent="0.25">
      <c r="A478" s="3"/>
      <c r="B478" s="4"/>
      <c r="C478" s="265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AE478">
        <v>15</v>
      </c>
      <c r="AF478">
        <v>21</v>
      </c>
      <c r="AG478" t="s">
        <v>112</v>
      </c>
    </row>
    <row r="479" spans="1:60" x14ac:dyDescent="0.25">
      <c r="A479" s="213"/>
      <c r="B479" s="214" t="s">
        <v>31</v>
      </c>
      <c r="C479" s="266"/>
      <c r="D479" s="215"/>
      <c r="E479" s="216"/>
      <c r="F479" s="216"/>
      <c r="G479" s="241">
        <f>G8+G181+G185+G227+G233+G247+G459+G464+G470+G473</f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AE479">
        <f>SUMIF(L7:L477,AE478,G7:G477)</f>
        <v>0</v>
      </c>
      <c r="AF479">
        <f>SUMIF(L7:L477,AF478,G7:G477)</f>
        <v>0</v>
      </c>
      <c r="AG479" t="s">
        <v>164</v>
      </c>
    </row>
    <row r="480" spans="1:60" x14ac:dyDescent="0.25">
      <c r="A480" s="3"/>
      <c r="B480" s="4"/>
      <c r="C480" s="265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33" x14ac:dyDescent="0.25">
      <c r="A481" s="3"/>
      <c r="B481" s="4"/>
      <c r="C481" s="265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33" x14ac:dyDescent="0.25">
      <c r="A482" s="217" t="s">
        <v>165</v>
      </c>
      <c r="B482" s="217"/>
      <c r="C482" s="267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33" x14ac:dyDescent="0.25">
      <c r="A483" s="218"/>
      <c r="B483" s="219"/>
      <c r="C483" s="268"/>
      <c r="D483" s="219"/>
      <c r="E483" s="219"/>
      <c r="F483" s="219"/>
      <c r="G483" s="22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AG483" t="s">
        <v>166</v>
      </c>
    </row>
    <row r="484" spans="1:33" x14ac:dyDescent="0.25">
      <c r="A484" s="221"/>
      <c r="B484" s="222"/>
      <c r="C484" s="269"/>
      <c r="D484" s="222"/>
      <c r="E484" s="222"/>
      <c r="F484" s="222"/>
      <c r="G484" s="22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33" x14ac:dyDescent="0.25">
      <c r="A485" s="221"/>
      <c r="B485" s="222"/>
      <c r="C485" s="269"/>
      <c r="D485" s="222"/>
      <c r="E485" s="222"/>
      <c r="F485" s="222"/>
      <c r="G485" s="22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33" x14ac:dyDescent="0.25">
      <c r="A486" s="221"/>
      <c r="B486" s="222"/>
      <c r="C486" s="269"/>
      <c r="D486" s="222"/>
      <c r="E486" s="222"/>
      <c r="F486" s="222"/>
      <c r="G486" s="22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33" x14ac:dyDescent="0.25">
      <c r="A487" s="224"/>
      <c r="B487" s="225"/>
      <c r="C487" s="270"/>
      <c r="D487" s="225"/>
      <c r="E487" s="225"/>
      <c r="F487" s="225"/>
      <c r="G487" s="22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33" x14ac:dyDescent="0.25">
      <c r="A488" s="3"/>
      <c r="B488" s="4"/>
      <c r="C488" s="265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33" x14ac:dyDescent="0.25">
      <c r="C489" s="271"/>
      <c r="D489" s="10"/>
      <c r="AG489" t="s">
        <v>169</v>
      </c>
    </row>
    <row r="490" spans="1:33" x14ac:dyDescent="0.25">
      <c r="D490" s="10"/>
    </row>
    <row r="491" spans="1:33" x14ac:dyDescent="0.25">
      <c r="D491" s="10"/>
    </row>
    <row r="492" spans="1:33" x14ac:dyDescent="0.25">
      <c r="D492" s="10"/>
    </row>
    <row r="493" spans="1:33" x14ac:dyDescent="0.25">
      <c r="D493" s="10"/>
    </row>
    <row r="494" spans="1:33" x14ac:dyDescent="0.25">
      <c r="D494" s="10"/>
    </row>
    <row r="495" spans="1:33" x14ac:dyDescent="0.25">
      <c r="D495" s="10"/>
    </row>
    <row r="496" spans="1:33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4">
    <mergeCell ref="C407:G407"/>
    <mergeCell ref="C408:G408"/>
    <mergeCell ref="C410:G410"/>
    <mergeCell ref="C411:G411"/>
    <mergeCell ref="C472:G472"/>
    <mergeCell ref="C477:G477"/>
    <mergeCell ref="C383:G383"/>
    <mergeCell ref="C385:G385"/>
    <mergeCell ref="C386:G386"/>
    <mergeCell ref="C388:G388"/>
    <mergeCell ref="C389:G389"/>
    <mergeCell ref="C390:G390"/>
    <mergeCell ref="C375:G375"/>
    <mergeCell ref="C376:G376"/>
    <mergeCell ref="C378:G378"/>
    <mergeCell ref="C379:G379"/>
    <mergeCell ref="C380:G380"/>
    <mergeCell ref="C382:G382"/>
    <mergeCell ref="C366:G366"/>
    <mergeCell ref="C367:G367"/>
    <mergeCell ref="C368:G368"/>
    <mergeCell ref="C369:G369"/>
    <mergeCell ref="C372:G372"/>
    <mergeCell ref="C373:G373"/>
    <mergeCell ref="C358:G358"/>
    <mergeCell ref="C359:G359"/>
    <mergeCell ref="C361:G361"/>
    <mergeCell ref="C362:G362"/>
    <mergeCell ref="C363:G363"/>
    <mergeCell ref="C364:G364"/>
    <mergeCell ref="C351:G351"/>
    <mergeCell ref="C352:G352"/>
    <mergeCell ref="C353:G353"/>
    <mergeCell ref="C355:G355"/>
    <mergeCell ref="C356:G356"/>
    <mergeCell ref="C357:G357"/>
    <mergeCell ref="C344:G344"/>
    <mergeCell ref="C345:G345"/>
    <mergeCell ref="C346:G346"/>
    <mergeCell ref="C347:G347"/>
    <mergeCell ref="C348:G348"/>
    <mergeCell ref="C350:G350"/>
    <mergeCell ref="C336:G336"/>
    <mergeCell ref="C337:G337"/>
    <mergeCell ref="C339:G339"/>
    <mergeCell ref="C340:G340"/>
    <mergeCell ref="C341:G341"/>
    <mergeCell ref="C342:G342"/>
    <mergeCell ref="C288:G288"/>
    <mergeCell ref="C289:G289"/>
    <mergeCell ref="C290:G290"/>
    <mergeCell ref="C333:G333"/>
    <mergeCell ref="C334:G334"/>
    <mergeCell ref="C335:G335"/>
    <mergeCell ref="C282:G282"/>
    <mergeCell ref="C283:G283"/>
    <mergeCell ref="C284:G284"/>
    <mergeCell ref="C285:G285"/>
    <mergeCell ref="C286:G286"/>
    <mergeCell ref="C287:G287"/>
    <mergeCell ref="C274:G274"/>
    <mergeCell ref="C275:G275"/>
    <mergeCell ref="C276:G276"/>
    <mergeCell ref="C277:G277"/>
    <mergeCell ref="C279:G279"/>
    <mergeCell ref="C280:G280"/>
    <mergeCell ref="C267:G267"/>
    <mergeCell ref="C269:G269"/>
    <mergeCell ref="C270:G270"/>
    <mergeCell ref="C271:G271"/>
    <mergeCell ref="C272:G272"/>
    <mergeCell ref="C273:G273"/>
    <mergeCell ref="C216:G216"/>
    <mergeCell ref="C217:G217"/>
    <mergeCell ref="C218:G218"/>
    <mergeCell ref="C219:G219"/>
    <mergeCell ref="C220:G220"/>
    <mergeCell ref="C266:G266"/>
    <mergeCell ref="C196:G196"/>
    <mergeCell ref="C209:G209"/>
    <mergeCell ref="C210:G210"/>
    <mergeCell ref="C212:G212"/>
    <mergeCell ref="C213:G213"/>
    <mergeCell ref="C215:G215"/>
    <mergeCell ref="A1:G1"/>
    <mergeCell ref="C2:G2"/>
    <mergeCell ref="C3:G3"/>
    <mergeCell ref="C4:G4"/>
    <mergeCell ref="A482:C482"/>
    <mergeCell ref="A483:G487"/>
    <mergeCell ref="C161:G161"/>
    <mergeCell ref="C177:G177"/>
    <mergeCell ref="C179:G179"/>
    <mergeCell ref="C180:G18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78BF-2509-4020-AC9C-89B9D2B251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101</v>
      </c>
    </row>
    <row r="3" spans="1:60" ht="25.05" customHeight="1" x14ac:dyDescent="0.25">
      <c r="A3" s="196" t="s">
        <v>9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101</v>
      </c>
      <c r="AG3" t="s">
        <v>102</v>
      </c>
    </row>
    <row r="4" spans="1:60" ht="25.05" customHeight="1" x14ac:dyDescent="0.25">
      <c r="A4" s="200" t="s">
        <v>10</v>
      </c>
      <c r="B4" s="201" t="s">
        <v>43</v>
      </c>
      <c r="C4" s="202" t="s">
        <v>47</v>
      </c>
      <c r="D4" s="203"/>
      <c r="E4" s="203"/>
      <c r="F4" s="203"/>
      <c r="G4" s="204"/>
      <c r="AG4" t="s">
        <v>103</v>
      </c>
    </row>
    <row r="5" spans="1:60" x14ac:dyDescent="0.25">
      <c r="D5" s="10"/>
    </row>
    <row r="6" spans="1:60" ht="39.6" x14ac:dyDescent="0.25">
      <c r="A6" s="206" t="s">
        <v>104</v>
      </c>
      <c r="B6" s="208" t="s">
        <v>105</v>
      </c>
      <c r="C6" s="208" t="s">
        <v>106</v>
      </c>
      <c r="D6" s="207" t="s">
        <v>107</v>
      </c>
      <c r="E6" s="206" t="s">
        <v>108</v>
      </c>
      <c r="F6" s="205" t="s">
        <v>109</v>
      </c>
      <c r="G6" s="206" t="s">
        <v>31</v>
      </c>
      <c r="H6" s="209" t="s">
        <v>32</v>
      </c>
      <c r="I6" s="209" t="s">
        <v>110</v>
      </c>
      <c r="J6" s="209" t="s">
        <v>33</v>
      </c>
      <c r="K6" s="209" t="s">
        <v>111</v>
      </c>
      <c r="L6" s="209" t="s">
        <v>112</v>
      </c>
      <c r="M6" s="209" t="s">
        <v>113</v>
      </c>
      <c r="N6" s="209" t="s">
        <v>114</v>
      </c>
      <c r="O6" s="209" t="s">
        <v>115</v>
      </c>
      <c r="P6" s="209" t="s">
        <v>116</v>
      </c>
      <c r="Q6" s="209" t="s">
        <v>117</v>
      </c>
      <c r="R6" s="209" t="s">
        <v>118</v>
      </c>
      <c r="S6" s="209" t="s">
        <v>119</v>
      </c>
      <c r="T6" s="209" t="s">
        <v>120</v>
      </c>
      <c r="U6" s="209" t="s">
        <v>121</v>
      </c>
      <c r="V6" s="209" t="s">
        <v>122</v>
      </c>
      <c r="W6" s="209" t="s">
        <v>123</v>
      </c>
      <c r="X6" s="209" t="s">
        <v>124</v>
      </c>
      <c r="Y6" s="209" t="s">
        <v>125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5" t="s">
        <v>126</v>
      </c>
      <c r="B8" s="236" t="s">
        <v>87</v>
      </c>
      <c r="C8" s="259" t="s">
        <v>88</v>
      </c>
      <c r="D8" s="237"/>
      <c r="E8" s="238"/>
      <c r="F8" s="239"/>
      <c r="G8" s="239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8"/>
      <c r="O8" s="238">
        <f>SUM(O9:O9)</f>
        <v>0.01</v>
      </c>
      <c r="P8" s="238"/>
      <c r="Q8" s="238">
        <f>SUM(Q9:Q9)</f>
        <v>0</v>
      </c>
      <c r="R8" s="239"/>
      <c r="S8" s="239"/>
      <c r="T8" s="240"/>
      <c r="U8" s="234"/>
      <c r="V8" s="234">
        <f>SUM(V9:V9)</f>
        <v>5.5</v>
      </c>
      <c r="W8" s="234"/>
      <c r="X8" s="234"/>
      <c r="Y8" s="234"/>
      <c r="AG8" t="s">
        <v>127</v>
      </c>
    </row>
    <row r="9" spans="1:60" outlineLevel="1" x14ac:dyDescent="0.25">
      <c r="A9" s="252">
        <v>1</v>
      </c>
      <c r="B9" s="253" t="s">
        <v>1348</v>
      </c>
      <c r="C9" s="263" t="s">
        <v>1349</v>
      </c>
      <c r="D9" s="254" t="s">
        <v>172</v>
      </c>
      <c r="E9" s="255">
        <v>24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4.0999999999999999E-4</v>
      </c>
      <c r="O9" s="255">
        <f>ROUND(E9*N9,2)</f>
        <v>0.01</v>
      </c>
      <c r="P9" s="255">
        <v>0</v>
      </c>
      <c r="Q9" s="255">
        <f>ROUND(E9*P9,2)</f>
        <v>0</v>
      </c>
      <c r="R9" s="257"/>
      <c r="S9" s="257" t="s">
        <v>131</v>
      </c>
      <c r="T9" s="258" t="s">
        <v>131</v>
      </c>
      <c r="U9" s="230">
        <v>0.22900000000000001</v>
      </c>
      <c r="V9" s="230">
        <f>ROUND(E9*U9,2)</f>
        <v>5.5</v>
      </c>
      <c r="W9" s="230"/>
      <c r="X9" s="230" t="s">
        <v>173</v>
      </c>
      <c r="Y9" s="230" t="s">
        <v>134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35" t="s">
        <v>126</v>
      </c>
      <c r="B10" s="236" t="s">
        <v>89</v>
      </c>
      <c r="C10" s="259" t="s">
        <v>90</v>
      </c>
      <c r="D10" s="237"/>
      <c r="E10" s="238"/>
      <c r="F10" s="239"/>
      <c r="G10" s="239">
        <f>SUMIF(AG11:AG54,"&lt;&gt;NOR",G11:G54)</f>
        <v>0</v>
      </c>
      <c r="H10" s="239"/>
      <c r="I10" s="239">
        <f>SUM(I11:I54)</f>
        <v>0</v>
      </c>
      <c r="J10" s="239"/>
      <c r="K10" s="239">
        <f>SUM(K11:K54)</f>
        <v>0</v>
      </c>
      <c r="L10" s="239"/>
      <c r="M10" s="239">
        <f>SUM(M11:M54)</f>
        <v>0</v>
      </c>
      <c r="N10" s="238"/>
      <c r="O10" s="238">
        <f>SUM(O11:O54)</f>
        <v>0.16</v>
      </c>
      <c r="P10" s="238"/>
      <c r="Q10" s="238">
        <f>SUM(Q11:Q54)</f>
        <v>0</v>
      </c>
      <c r="R10" s="239"/>
      <c r="S10" s="239"/>
      <c r="T10" s="240"/>
      <c r="U10" s="234"/>
      <c r="V10" s="234">
        <f>SUM(V11:V54)</f>
        <v>47.24</v>
      </c>
      <c r="W10" s="234"/>
      <c r="X10" s="234"/>
      <c r="Y10" s="234"/>
      <c r="AG10" t="s">
        <v>127</v>
      </c>
    </row>
    <row r="11" spans="1:60" outlineLevel="1" x14ac:dyDescent="0.25">
      <c r="A11" s="252">
        <v>2</v>
      </c>
      <c r="B11" s="253" t="s">
        <v>1350</v>
      </c>
      <c r="C11" s="263" t="s">
        <v>1351</v>
      </c>
      <c r="D11" s="254" t="s">
        <v>190</v>
      </c>
      <c r="E11" s="255">
        <v>330.2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131</v>
      </c>
      <c r="T11" s="258" t="s">
        <v>131</v>
      </c>
      <c r="U11" s="230">
        <v>0.105</v>
      </c>
      <c r="V11" s="230">
        <f>ROUND(E11*U11,2)</f>
        <v>34.67</v>
      </c>
      <c r="W11" s="230"/>
      <c r="X11" s="230" t="s">
        <v>173</v>
      </c>
      <c r="Y11" s="230" t="s">
        <v>134</v>
      </c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3</v>
      </c>
      <c r="B12" s="253" t="s">
        <v>1352</v>
      </c>
      <c r="C12" s="263" t="s">
        <v>1353</v>
      </c>
      <c r="D12" s="254" t="s">
        <v>190</v>
      </c>
      <c r="E12" s="255">
        <v>71.849999999999994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131</v>
      </c>
      <c r="T12" s="258" t="s">
        <v>131</v>
      </c>
      <c r="U12" s="230">
        <v>0.17499999999999999</v>
      </c>
      <c r="V12" s="230">
        <f>ROUND(E12*U12,2)</f>
        <v>12.57</v>
      </c>
      <c r="W12" s="230"/>
      <c r="X12" s="230" t="s">
        <v>173</v>
      </c>
      <c r="Y12" s="230" t="s">
        <v>134</v>
      </c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2">
        <v>4</v>
      </c>
      <c r="B13" s="243" t="s">
        <v>1354</v>
      </c>
      <c r="C13" s="260" t="s">
        <v>1355</v>
      </c>
      <c r="D13" s="244" t="s">
        <v>190</v>
      </c>
      <c r="E13" s="245">
        <v>347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3.1E-4</v>
      </c>
      <c r="O13" s="245">
        <f>ROUND(E13*N13,2)</f>
        <v>0.11</v>
      </c>
      <c r="P13" s="245">
        <v>0</v>
      </c>
      <c r="Q13" s="245">
        <f>ROUND(E13*P13,2)</f>
        <v>0</v>
      </c>
      <c r="R13" s="247" t="s">
        <v>282</v>
      </c>
      <c r="S13" s="247" t="s">
        <v>131</v>
      </c>
      <c r="T13" s="248" t="s">
        <v>131</v>
      </c>
      <c r="U13" s="230">
        <v>0</v>
      </c>
      <c r="V13" s="230">
        <f>ROUND(E13*U13,2)</f>
        <v>0</v>
      </c>
      <c r="W13" s="230"/>
      <c r="X13" s="230" t="s">
        <v>283</v>
      </c>
      <c r="Y13" s="230" t="s">
        <v>134</v>
      </c>
      <c r="Z13" s="210"/>
      <c r="AA13" s="210"/>
      <c r="AB13" s="210"/>
      <c r="AC13" s="210"/>
      <c r="AD13" s="210"/>
      <c r="AE13" s="210"/>
      <c r="AF13" s="210"/>
      <c r="AG13" s="210" t="s">
        <v>284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1" t="s">
        <v>1356</v>
      </c>
      <c r="D14" s="249"/>
      <c r="E14" s="249"/>
      <c r="F14" s="249"/>
      <c r="G14" s="249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4" t="s">
        <v>149</v>
      </c>
      <c r="D15" s="231"/>
      <c r="E15" s="232"/>
      <c r="F15" s="233"/>
      <c r="G15" s="233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2" t="s">
        <v>1469</v>
      </c>
      <c r="D16" s="250"/>
      <c r="E16" s="250"/>
      <c r="F16" s="250"/>
      <c r="G16" s="25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2" t="s">
        <v>1470</v>
      </c>
      <c r="D17" s="250"/>
      <c r="E17" s="250"/>
      <c r="F17" s="250"/>
      <c r="G17" s="25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2" t="s">
        <v>1471</v>
      </c>
      <c r="D18" s="250"/>
      <c r="E18" s="250"/>
      <c r="F18" s="250"/>
      <c r="G18" s="25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1" outlineLevel="3" x14ac:dyDescent="0.25">
      <c r="A19" s="227"/>
      <c r="B19" s="228"/>
      <c r="C19" s="262" t="s">
        <v>1357</v>
      </c>
      <c r="D19" s="250"/>
      <c r="E19" s="250"/>
      <c r="F19" s="250"/>
      <c r="G19" s="25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1" t="str">
        <f>C19</f>
        <v>Pro svou vysokou odolnost proti agresivním látkám má trubkový systém svoje opodstatnění i v chemickém průmyslu.</v>
      </c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4" t="s">
        <v>149</v>
      </c>
      <c r="D20" s="231"/>
      <c r="E20" s="232"/>
      <c r="F20" s="233"/>
      <c r="G20" s="233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2" t="s">
        <v>1472</v>
      </c>
      <c r="D21" s="250"/>
      <c r="E21" s="250"/>
      <c r="F21" s="250"/>
      <c r="G21" s="25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137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4" t="s">
        <v>149</v>
      </c>
      <c r="D22" s="231"/>
      <c r="E22" s="232"/>
      <c r="F22" s="233"/>
      <c r="G22" s="23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137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2" t="s">
        <v>1358</v>
      </c>
      <c r="D23" s="250"/>
      <c r="E23" s="250"/>
      <c r="F23" s="250"/>
      <c r="G23" s="25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2" t="s">
        <v>1359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2" t="s">
        <v>1360</v>
      </c>
      <c r="D25" s="250"/>
      <c r="E25" s="250"/>
      <c r="F25" s="250"/>
      <c r="G25" s="25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2" t="s">
        <v>1361</v>
      </c>
      <c r="D26" s="250"/>
      <c r="E26" s="250"/>
      <c r="F26" s="250"/>
      <c r="G26" s="25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137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2" t="s">
        <v>1362</v>
      </c>
      <c r="D27" s="250"/>
      <c r="E27" s="250"/>
      <c r="F27" s="250"/>
      <c r="G27" s="25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2" t="s">
        <v>1363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2" t="s">
        <v>1473</v>
      </c>
      <c r="D29" s="250"/>
      <c r="E29" s="250"/>
      <c r="F29" s="250"/>
      <c r="G29" s="25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2" t="s">
        <v>1474</v>
      </c>
      <c r="D30" s="250"/>
      <c r="E30" s="250"/>
      <c r="F30" s="250"/>
      <c r="G30" s="25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2" t="s">
        <v>1364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27"/>
      <c r="B32" s="228"/>
      <c r="C32" s="276" t="s">
        <v>1365</v>
      </c>
      <c r="D32" s="272"/>
      <c r="E32" s="273">
        <v>346.71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176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76" t="s">
        <v>1366</v>
      </c>
      <c r="D33" s="272"/>
      <c r="E33" s="273">
        <v>0.28999999999999998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176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2">
        <v>5</v>
      </c>
      <c r="B34" s="243" t="s">
        <v>1367</v>
      </c>
      <c r="C34" s="260" t="s">
        <v>1368</v>
      </c>
      <c r="D34" s="244" t="s">
        <v>190</v>
      </c>
      <c r="E34" s="245">
        <v>75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6.8999999999999997E-4</v>
      </c>
      <c r="O34" s="245">
        <f>ROUND(E34*N34,2)</f>
        <v>0.05</v>
      </c>
      <c r="P34" s="245">
        <v>0</v>
      </c>
      <c r="Q34" s="245">
        <f>ROUND(E34*P34,2)</f>
        <v>0</v>
      </c>
      <c r="R34" s="247" t="s">
        <v>282</v>
      </c>
      <c r="S34" s="247" t="s">
        <v>131</v>
      </c>
      <c r="T34" s="248" t="s">
        <v>131</v>
      </c>
      <c r="U34" s="230">
        <v>0</v>
      </c>
      <c r="V34" s="230">
        <f>ROUND(E34*U34,2)</f>
        <v>0</v>
      </c>
      <c r="W34" s="230"/>
      <c r="X34" s="230" t="s">
        <v>283</v>
      </c>
      <c r="Y34" s="230" t="s">
        <v>134</v>
      </c>
      <c r="Z34" s="210"/>
      <c r="AA34" s="210"/>
      <c r="AB34" s="210"/>
      <c r="AC34" s="210"/>
      <c r="AD34" s="210"/>
      <c r="AE34" s="210"/>
      <c r="AF34" s="210"/>
      <c r="AG34" s="210" t="s">
        <v>284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27"/>
      <c r="B35" s="228"/>
      <c r="C35" s="261" t="s">
        <v>1356</v>
      </c>
      <c r="D35" s="249"/>
      <c r="E35" s="249"/>
      <c r="F35" s="249"/>
      <c r="G35" s="249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4" t="s">
        <v>149</v>
      </c>
      <c r="D36" s="231"/>
      <c r="E36" s="232"/>
      <c r="F36" s="233"/>
      <c r="G36" s="23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2" t="s">
        <v>1469</v>
      </c>
      <c r="D37" s="250"/>
      <c r="E37" s="250"/>
      <c r="F37" s="250"/>
      <c r="G37" s="25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137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2" t="s">
        <v>1470</v>
      </c>
      <c r="D38" s="250"/>
      <c r="E38" s="250"/>
      <c r="F38" s="250"/>
      <c r="G38" s="25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2" t="s">
        <v>1471</v>
      </c>
      <c r="D39" s="250"/>
      <c r="E39" s="250"/>
      <c r="F39" s="250"/>
      <c r="G39" s="25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137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1" outlineLevel="3" x14ac:dyDescent="0.25">
      <c r="A40" s="227"/>
      <c r="B40" s="228"/>
      <c r="C40" s="262" t="s">
        <v>1357</v>
      </c>
      <c r="D40" s="250"/>
      <c r="E40" s="250"/>
      <c r="F40" s="250"/>
      <c r="G40" s="25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51" t="str">
        <f>C40</f>
        <v>Pro svou vysokou odolnost proti agresivním látkám má trubkový systém svoje opodstatnění i v chemickém průmyslu.</v>
      </c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4" t="s">
        <v>149</v>
      </c>
      <c r="D41" s="231"/>
      <c r="E41" s="232"/>
      <c r="F41" s="233"/>
      <c r="G41" s="233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2" t="s">
        <v>1472</v>
      </c>
      <c r="D42" s="250"/>
      <c r="E42" s="250"/>
      <c r="F42" s="250"/>
      <c r="G42" s="25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137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4" t="s">
        <v>149</v>
      </c>
      <c r="D43" s="231"/>
      <c r="E43" s="232"/>
      <c r="F43" s="233"/>
      <c r="G43" s="233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137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2" t="s">
        <v>1358</v>
      </c>
      <c r="D44" s="250"/>
      <c r="E44" s="250"/>
      <c r="F44" s="250"/>
      <c r="G44" s="25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137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2" t="s">
        <v>1359</v>
      </c>
      <c r="D45" s="250"/>
      <c r="E45" s="250"/>
      <c r="F45" s="250"/>
      <c r="G45" s="25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137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2" t="s">
        <v>1360</v>
      </c>
      <c r="D46" s="250"/>
      <c r="E46" s="250"/>
      <c r="F46" s="250"/>
      <c r="G46" s="25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2" t="s">
        <v>1361</v>
      </c>
      <c r="D47" s="250"/>
      <c r="E47" s="250"/>
      <c r="F47" s="250"/>
      <c r="G47" s="25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137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2" t="s">
        <v>1362</v>
      </c>
      <c r="D48" s="250"/>
      <c r="E48" s="250"/>
      <c r="F48" s="250"/>
      <c r="G48" s="25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137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2" t="s">
        <v>1363</v>
      </c>
      <c r="D49" s="250"/>
      <c r="E49" s="250"/>
      <c r="F49" s="250"/>
      <c r="G49" s="25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137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2" t="s">
        <v>1473</v>
      </c>
      <c r="D50" s="250"/>
      <c r="E50" s="250"/>
      <c r="F50" s="250"/>
      <c r="G50" s="25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137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2" t="s">
        <v>1474</v>
      </c>
      <c r="D51" s="250"/>
      <c r="E51" s="250"/>
      <c r="F51" s="250"/>
      <c r="G51" s="25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137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2" t="s">
        <v>1364</v>
      </c>
      <c r="D52" s="250"/>
      <c r="E52" s="250"/>
      <c r="F52" s="250"/>
      <c r="G52" s="25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137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76" t="s">
        <v>1369</v>
      </c>
      <c r="D53" s="272"/>
      <c r="E53" s="273">
        <v>75.442499999999995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176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76" t="s">
        <v>1370</v>
      </c>
      <c r="D54" s="272"/>
      <c r="E54" s="273">
        <v>-0.4425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176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5" t="s">
        <v>126</v>
      </c>
      <c r="B55" s="236" t="s">
        <v>91</v>
      </c>
      <c r="C55" s="259" t="s">
        <v>92</v>
      </c>
      <c r="D55" s="237"/>
      <c r="E55" s="238"/>
      <c r="F55" s="239"/>
      <c r="G55" s="239">
        <f>SUMIF(AG56:AG79,"&lt;&gt;NOR",G56:G79)</f>
        <v>0</v>
      </c>
      <c r="H55" s="239"/>
      <c r="I55" s="239">
        <f>SUM(I56:I79)</f>
        <v>0</v>
      </c>
      <c r="J55" s="239"/>
      <c r="K55" s="239">
        <f>SUM(K56:K79)</f>
        <v>0</v>
      </c>
      <c r="L55" s="239"/>
      <c r="M55" s="239">
        <f>SUM(M56:M79)</f>
        <v>0</v>
      </c>
      <c r="N55" s="238"/>
      <c r="O55" s="238">
        <f>SUM(O56:O79)</f>
        <v>108.53999999999999</v>
      </c>
      <c r="P55" s="238"/>
      <c r="Q55" s="238">
        <f>SUM(Q56:Q79)</f>
        <v>0</v>
      </c>
      <c r="R55" s="239"/>
      <c r="S55" s="239"/>
      <c r="T55" s="240"/>
      <c r="U55" s="234"/>
      <c r="V55" s="234">
        <f>SUM(V56:V79)</f>
        <v>230.31</v>
      </c>
      <c r="W55" s="234"/>
      <c r="X55" s="234"/>
      <c r="Y55" s="234"/>
      <c r="AG55" t="s">
        <v>127</v>
      </c>
    </row>
    <row r="56" spans="1:60" ht="20.399999999999999" outlineLevel="1" x14ac:dyDescent="0.25">
      <c r="A56" s="252">
        <v>6</v>
      </c>
      <c r="B56" s="253" t="s">
        <v>1371</v>
      </c>
      <c r="C56" s="263" t="s">
        <v>1372</v>
      </c>
      <c r="D56" s="254" t="s">
        <v>1373</v>
      </c>
      <c r="E56" s="255">
        <v>0.32500000000000001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131</v>
      </c>
      <c r="T56" s="258" t="s">
        <v>131</v>
      </c>
      <c r="U56" s="230">
        <v>5.1740000000000004</v>
      </c>
      <c r="V56" s="230">
        <f>ROUND(E56*U56,2)</f>
        <v>1.68</v>
      </c>
      <c r="W56" s="230"/>
      <c r="X56" s="230" t="s">
        <v>173</v>
      </c>
      <c r="Y56" s="230" t="s">
        <v>134</v>
      </c>
      <c r="Z56" s="210"/>
      <c r="AA56" s="210"/>
      <c r="AB56" s="210"/>
      <c r="AC56" s="210"/>
      <c r="AD56" s="210"/>
      <c r="AE56" s="210"/>
      <c r="AF56" s="210"/>
      <c r="AG56" s="210" t="s">
        <v>174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2">
        <v>7</v>
      </c>
      <c r="B57" s="243" t="s">
        <v>1374</v>
      </c>
      <c r="C57" s="260" t="s">
        <v>1375</v>
      </c>
      <c r="D57" s="244" t="s">
        <v>194</v>
      </c>
      <c r="E57" s="245">
        <v>3.8879999999999999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131</v>
      </c>
      <c r="T57" s="248" t="s">
        <v>131</v>
      </c>
      <c r="U57" s="230">
        <v>3.44</v>
      </c>
      <c r="V57" s="230">
        <f>ROUND(E57*U57,2)</f>
        <v>13.37</v>
      </c>
      <c r="W57" s="230"/>
      <c r="X57" s="230" t="s">
        <v>173</v>
      </c>
      <c r="Y57" s="230" t="s">
        <v>134</v>
      </c>
      <c r="Z57" s="210"/>
      <c r="AA57" s="210"/>
      <c r="AB57" s="210"/>
      <c r="AC57" s="210"/>
      <c r="AD57" s="210"/>
      <c r="AE57" s="210"/>
      <c r="AF57" s="210"/>
      <c r="AG57" s="210" t="s">
        <v>174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76" t="s">
        <v>1376</v>
      </c>
      <c r="D58" s="272"/>
      <c r="E58" s="273">
        <v>3.8879999999999999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176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2">
        <v>8</v>
      </c>
      <c r="B59" s="253" t="s">
        <v>1377</v>
      </c>
      <c r="C59" s="263" t="s">
        <v>1378</v>
      </c>
      <c r="D59" s="254" t="s">
        <v>328</v>
      </c>
      <c r="E59" s="255">
        <v>12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1.8304800000000001</v>
      </c>
      <c r="O59" s="255">
        <f>ROUND(E59*N59,2)</f>
        <v>21.97</v>
      </c>
      <c r="P59" s="255">
        <v>0</v>
      </c>
      <c r="Q59" s="255">
        <f>ROUND(E59*P59,2)</f>
        <v>0</v>
      </c>
      <c r="R59" s="257"/>
      <c r="S59" s="257" t="s">
        <v>131</v>
      </c>
      <c r="T59" s="258" t="s">
        <v>131</v>
      </c>
      <c r="U59" s="230">
        <v>2.7130000000000001</v>
      </c>
      <c r="V59" s="230">
        <f>ROUND(E59*U59,2)</f>
        <v>32.56</v>
      </c>
      <c r="W59" s="230"/>
      <c r="X59" s="230" t="s">
        <v>173</v>
      </c>
      <c r="Y59" s="230" t="s">
        <v>134</v>
      </c>
      <c r="Z59" s="210"/>
      <c r="AA59" s="210"/>
      <c r="AB59" s="210"/>
      <c r="AC59" s="210"/>
      <c r="AD59" s="210"/>
      <c r="AE59" s="210"/>
      <c r="AF59" s="210"/>
      <c r="AG59" s="210" t="s">
        <v>174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2">
        <v>9</v>
      </c>
      <c r="B60" s="253" t="s">
        <v>1379</v>
      </c>
      <c r="C60" s="263" t="s">
        <v>1380</v>
      </c>
      <c r="D60" s="254" t="s">
        <v>190</v>
      </c>
      <c r="E60" s="255">
        <v>309.75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131</v>
      </c>
      <c r="T60" s="258" t="s">
        <v>131</v>
      </c>
      <c r="U60" s="230">
        <v>8.1759999999999999E-2</v>
      </c>
      <c r="V60" s="230">
        <f>ROUND(E60*U60,2)</f>
        <v>25.33</v>
      </c>
      <c r="W60" s="230"/>
      <c r="X60" s="230" t="s">
        <v>173</v>
      </c>
      <c r="Y60" s="230" t="s">
        <v>134</v>
      </c>
      <c r="Z60" s="210"/>
      <c r="AA60" s="210"/>
      <c r="AB60" s="210"/>
      <c r="AC60" s="210"/>
      <c r="AD60" s="210"/>
      <c r="AE60" s="210"/>
      <c r="AF60" s="210"/>
      <c r="AG60" s="210" t="s">
        <v>174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2">
        <v>10</v>
      </c>
      <c r="B61" s="253" t="s">
        <v>1381</v>
      </c>
      <c r="C61" s="263" t="s">
        <v>1382</v>
      </c>
      <c r="D61" s="254" t="s">
        <v>190</v>
      </c>
      <c r="E61" s="255">
        <v>11.3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131</v>
      </c>
      <c r="T61" s="258" t="s">
        <v>131</v>
      </c>
      <c r="U61" s="230">
        <v>0.14599999999999999</v>
      </c>
      <c r="V61" s="230">
        <f>ROUND(E61*U61,2)</f>
        <v>1.65</v>
      </c>
      <c r="W61" s="230"/>
      <c r="X61" s="230" t="s">
        <v>173</v>
      </c>
      <c r="Y61" s="230" t="s">
        <v>134</v>
      </c>
      <c r="Z61" s="210"/>
      <c r="AA61" s="210"/>
      <c r="AB61" s="210"/>
      <c r="AC61" s="210"/>
      <c r="AD61" s="210"/>
      <c r="AE61" s="210"/>
      <c r="AF61" s="210"/>
      <c r="AG61" s="210" t="s">
        <v>174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52">
        <v>11</v>
      </c>
      <c r="B62" s="253" t="s">
        <v>1383</v>
      </c>
      <c r="C62" s="263" t="s">
        <v>1384</v>
      </c>
      <c r="D62" s="254" t="s">
        <v>190</v>
      </c>
      <c r="E62" s="255">
        <v>11.3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0.14699999999999999</v>
      </c>
      <c r="O62" s="255">
        <f>ROUND(E62*N62,2)</f>
        <v>1.66</v>
      </c>
      <c r="P62" s="255">
        <v>0</v>
      </c>
      <c r="Q62" s="255">
        <f>ROUND(E62*P62,2)</f>
        <v>0</v>
      </c>
      <c r="R62" s="257"/>
      <c r="S62" s="257" t="s">
        <v>131</v>
      </c>
      <c r="T62" s="258" t="s">
        <v>131</v>
      </c>
      <c r="U62" s="230">
        <v>5.9799999999999999E-2</v>
      </c>
      <c r="V62" s="230">
        <f>ROUND(E62*U62,2)</f>
        <v>0.68</v>
      </c>
      <c r="W62" s="230"/>
      <c r="X62" s="230" t="s">
        <v>173</v>
      </c>
      <c r="Y62" s="230" t="s">
        <v>134</v>
      </c>
      <c r="Z62" s="210"/>
      <c r="AA62" s="210"/>
      <c r="AB62" s="210"/>
      <c r="AC62" s="210"/>
      <c r="AD62" s="210"/>
      <c r="AE62" s="210"/>
      <c r="AF62" s="210"/>
      <c r="AG62" s="210" t="s">
        <v>174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52">
        <v>12</v>
      </c>
      <c r="B63" s="253" t="s">
        <v>1385</v>
      </c>
      <c r="C63" s="263" t="s">
        <v>1386</v>
      </c>
      <c r="D63" s="254" t="s">
        <v>190</v>
      </c>
      <c r="E63" s="255">
        <v>309.75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0.27300000000000002</v>
      </c>
      <c r="O63" s="255">
        <f>ROUND(E63*N63,2)</f>
        <v>84.56</v>
      </c>
      <c r="P63" s="255">
        <v>0</v>
      </c>
      <c r="Q63" s="255">
        <f>ROUND(E63*P63,2)</f>
        <v>0</v>
      </c>
      <c r="R63" s="257"/>
      <c r="S63" s="257" t="s">
        <v>131</v>
      </c>
      <c r="T63" s="258" t="s">
        <v>131</v>
      </c>
      <c r="U63" s="230">
        <v>0.111</v>
      </c>
      <c r="V63" s="230">
        <f>ROUND(E63*U63,2)</f>
        <v>34.380000000000003</v>
      </c>
      <c r="W63" s="230"/>
      <c r="X63" s="230" t="s">
        <v>173</v>
      </c>
      <c r="Y63" s="230" t="s">
        <v>134</v>
      </c>
      <c r="Z63" s="210"/>
      <c r="AA63" s="210"/>
      <c r="AB63" s="210"/>
      <c r="AC63" s="210"/>
      <c r="AD63" s="210"/>
      <c r="AE63" s="210"/>
      <c r="AF63" s="210"/>
      <c r="AG63" s="210" t="s">
        <v>174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2">
        <v>13</v>
      </c>
      <c r="B64" s="243" t="s">
        <v>1387</v>
      </c>
      <c r="C64" s="260" t="s">
        <v>1388</v>
      </c>
      <c r="D64" s="244" t="s">
        <v>190</v>
      </c>
      <c r="E64" s="245">
        <v>321.05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6.0000000000000002E-5</v>
      </c>
      <c r="O64" s="245">
        <f>ROUND(E64*N64,2)</f>
        <v>0.02</v>
      </c>
      <c r="P64" s="245">
        <v>0</v>
      </c>
      <c r="Q64" s="245">
        <f>ROUND(E64*P64,2)</f>
        <v>0</v>
      </c>
      <c r="R64" s="247"/>
      <c r="S64" s="247" t="s">
        <v>131</v>
      </c>
      <c r="T64" s="248" t="s">
        <v>131</v>
      </c>
      <c r="U64" s="230">
        <v>2.5999999999999999E-2</v>
      </c>
      <c r="V64" s="230">
        <f>ROUND(E64*U64,2)</f>
        <v>8.35</v>
      </c>
      <c r="W64" s="230"/>
      <c r="X64" s="230" t="s">
        <v>173</v>
      </c>
      <c r="Y64" s="230" t="s">
        <v>134</v>
      </c>
      <c r="Z64" s="210"/>
      <c r="AA64" s="210"/>
      <c r="AB64" s="210"/>
      <c r="AC64" s="210"/>
      <c r="AD64" s="210"/>
      <c r="AE64" s="210"/>
      <c r="AF64" s="210"/>
      <c r="AG64" s="210" t="s">
        <v>174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76" t="s">
        <v>1389</v>
      </c>
      <c r="D65" s="272"/>
      <c r="E65" s="273">
        <v>321.05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176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2">
        <v>14</v>
      </c>
      <c r="B66" s="243" t="s">
        <v>1390</v>
      </c>
      <c r="C66" s="260" t="s">
        <v>1391</v>
      </c>
      <c r="D66" s="244" t="s">
        <v>190</v>
      </c>
      <c r="E66" s="245">
        <v>321.05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1.0200000000000001E-3</v>
      </c>
      <c r="O66" s="245">
        <f>ROUND(E66*N66,2)</f>
        <v>0.33</v>
      </c>
      <c r="P66" s="245">
        <v>0</v>
      </c>
      <c r="Q66" s="245">
        <f>ROUND(E66*P66,2)</f>
        <v>0</v>
      </c>
      <c r="R66" s="247"/>
      <c r="S66" s="247" t="s">
        <v>131</v>
      </c>
      <c r="T66" s="248" t="s">
        <v>131</v>
      </c>
      <c r="U66" s="230">
        <v>3.5999999999999997E-2</v>
      </c>
      <c r="V66" s="230">
        <f>ROUND(E66*U66,2)</f>
        <v>11.56</v>
      </c>
      <c r="W66" s="230"/>
      <c r="X66" s="230" t="s">
        <v>173</v>
      </c>
      <c r="Y66" s="230" t="s">
        <v>134</v>
      </c>
      <c r="Z66" s="210"/>
      <c r="AA66" s="210"/>
      <c r="AB66" s="210"/>
      <c r="AC66" s="210"/>
      <c r="AD66" s="210"/>
      <c r="AE66" s="210"/>
      <c r="AF66" s="210"/>
      <c r="AG66" s="210" t="s">
        <v>174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76" t="s">
        <v>1389</v>
      </c>
      <c r="D67" s="272"/>
      <c r="E67" s="273">
        <v>321.05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176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15</v>
      </c>
      <c r="B68" s="253" t="s">
        <v>1392</v>
      </c>
      <c r="C68" s="263" t="s">
        <v>1393</v>
      </c>
      <c r="D68" s="254" t="s">
        <v>190</v>
      </c>
      <c r="E68" s="255">
        <v>309.75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131</v>
      </c>
      <c r="T68" s="258" t="s">
        <v>131</v>
      </c>
      <c r="U68" s="230">
        <v>0.15110000000000001</v>
      </c>
      <c r="V68" s="230">
        <f>ROUND(E68*U68,2)</f>
        <v>46.8</v>
      </c>
      <c r="W68" s="230"/>
      <c r="X68" s="230" t="s">
        <v>173</v>
      </c>
      <c r="Y68" s="230" t="s">
        <v>134</v>
      </c>
      <c r="Z68" s="210"/>
      <c r="AA68" s="210"/>
      <c r="AB68" s="210"/>
      <c r="AC68" s="210"/>
      <c r="AD68" s="210"/>
      <c r="AE68" s="210"/>
      <c r="AF68" s="210"/>
      <c r="AG68" s="210" t="s">
        <v>174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52">
        <v>16</v>
      </c>
      <c r="B69" s="253" t="s">
        <v>1394</v>
      </c>
      <c r="C69" s="263" t="s">
        <v>1395</v>
      </c>
      <c r="D69" s="254" t="s">
        <v>190</v>
      </c>
      <c r="E69" s="255">
        <v>11.3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131</v>
      </c>
      <c r="T69" s="258" t="s">
        <v>131</v>
      </c>
      <c r="U69" s="230">
        <v>0.27600000000000002</v>
      </c>
      <c r="V69" s="230">
        <f>ROUND(E69*U69,2)</f>
        <v>3.12</v>
      </c>
      <c r="W69" s="230"/>
      <c r="X69" s="230" t="s">
        <v>173</v>
      </c>
      <c r="Y69" s="230" t="s">
        <v>134</v>
      </c>
      <c r="Z69" s="210"/>
      <c r="AA69" s="210"/>
      <c r="AB69" s="210"/>
      <c r="AC69" s="210"/>
      <c r="AD69" s="210"/>
      <c r="AE69" s="210"/>
      <c r="AF69" s="210"/>
      <c r="AG69" s="210" t="s">
        <v>174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2">
        <v>17</v>
      </c>
      <c r="B70" s="243" t="s">
        <v>1396</v>
      </c>
      <c r="C70" s="260" t="s">
        <v>1397</v>
      </c>
      <c r="D70" s="244" t="s">
        <v>194</v>
      </c>
      <c r="E70" s="245">
        <v>26.700500000000002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131</v>
      </c>
      <c r="T70" s="248" t="s">
        <v>131</v>
      </c>
      <c r="U70" s="230">
        <v>0.66300000000000003</v>
      </c>
      <c r="V70" s="230">
        <f>ROUND(E70*U70,2)</f>
        <v>17.7</v>
      </c>
      <c r="W70" s="230"/>
      <c r="X70" s="230" t="s">
        <v>173</v>
      </c>
      <c r="Y70" s="230" t="s">
        <v>134</v>
      </c>
      <c r="Z70" s="210"/>
      <c r="AA70" s="210"/>
      <c r="AB70" s="210"/>
      <c r="AC70" s="210"/>
      <c r="AD70" s="210"/>
      <c r="AE70" s="210"/>
      <c r="AF70" s="210"/>
      <c r="AG70" s="210" t="s">
        <v>174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76" t="s">
        <v>1398</v>
      </c>
      <c r="D71" s="272"/>
      <c r="E71" s="273">
        <v>3.8879999999999999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176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76" t="s">
        <v>1399</v>
      </c>
      <c r="D72" s="272"/>
      <c r="E72" s="273">
        <v>21.682500000000001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176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76" t="s">
        <v>1400</v>
      </c>
      <c r="D73" s="272"/>
      <c r="E73" s="273">
        <v>1.1299999999999999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176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2">
        <v>18</v>
      </c>
      <c r="B74" s="243" t="s">
        <v>1401</v>
      </c>
      <c r="C74" s="260" t="s">
        <v>1402</v>
      </c>
      <c r="D74" s="244" t="s">
        <v>194</v>
      </c>
      <c r="E74" s="245">
        <v>26.700500000000002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131</v>
      </c>
      <c r="T74" s="248" t="s">
        <v>131</v>
      </c>
      <c r="U74" s="230">
        <v>0</v>
      </c>
      <c r="V74" s="230">
        <f>ROUND(E74*U74,2)</f>
        <v>0</v>
      </c>
      <c r="W74" s="230"/>
      <c r="X74" s="230" t="s">
        <v>173</v>
      </c>
      <c r="Y74" s="230" t="s">
        <v>134</v>
      </c>
      <c r="Z74" s="210"/>
      <c r="AA74" s="210"/>
      <c r="AB74" s="210"/>
      <c r="AC74" s="210"/>
      <c r="AD74" s="210"/>
      <c r="AE74" s="210"/>
      <c r="AF74" s="210"/>
      <c r="AG74" s="210" t="s">
        <v>174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76" t="s">
        <v>1398</v>
      </c>
      <c r="D75" s="272"/>
      <c r="E75" s="273">
        <v>3.8879999999999999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176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76" t="s">
        <v>1399</v>
      </c>
      <c r="D76" s="272"/>
      <c r="E76" s="273">
        <v>21.682500000000001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176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76" t="s">
        <v>1400</v>
      </c>
      <c r="D77" s="272"/>
      <c r="E77" s="273">
        <v>1.1299999999999999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176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2">
        <v>19</v>
      </c>
      <c r="B78" s="243" t="s">
        <v>1403</v>
      </c>
      <c r="C78" s="260" t="s">
        <v>1404</v>
      </c>
      <c r="D78" s="244" t="s">
        <v>172</v>
      </c>
      <c r="E78" s="245">
        <v>256.83999999999997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131</v>
      </c>
      <c r="T78" s="248" t="s">
        <v>131</v>
      </c>
      <c r="U78" s="230">
        <v>0.129</v>
      </c>
      <c r="V78" s="230">
        <f>ROUND(E78*U78,2)</f>
        <v>33.130000000000003</v>
      </c>
      <c r="W78" s="230"/>
      <c r="X78" s="230" t="s">
        <v>173</v>
      </c>
      <c r="Y78" s="230" t="s">
        <v>134</v>
      </c>
      <c r="Z78" s="210"/>
      <c r="AA78" s="210"/>
      <c r="AB78" s="210"/>
      <c r="AC78" s="210"/>
      <c r="AD78" s="210"/>
      <c r="AE78" s="210"/>
      <c r="AF78" s="210"/>
      <c r="AG78" s="210" t="s">
        <v>174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76" t="s">
        <v>1405</v>
      </c>
      <c r="D79" s="272"/>
      <c r="E79" s="273">
        <v>256.83999999999997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176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5">
      <c r="A80" s="235" t="s">
        <v>126</v>
      </c>
      <c r="B80" s="236" t="s">
        <v>93</v>
      </c>
      <c r="C80" s="259" t="s">
        <v>94</v>
      </c>
      <c r="D80" s="237"/>
      <c r="E80" s="238"/>
      <c r="F80" s="239"/>
      <c r="G80" s="239">
        <f>SUMIF(AG81:AG119,"&lt;&gt;NOR",G81:G119)</f>
        <v>0</v>
      </c>
      <c r="H80" s="239"/>
      <c r="I80" s="239">
        <f>SUM(I81:I119)</f>
        <v>0</v>
      </c>
      <c r="J80" s="239"/>
      <c r="K80" s="239">
        <f>SUM(K81:K119)</f>
        <v>0</v>
      </c>
      <c r="L80" s="239"/>
      <c r="M80" s="239">
        <f>SUM(M81:M119)</f>
        <v>0</v>
      </c>
      <c r="N80" s="238"/>
      <c r="O80" s="238">
        <f>SUM(O81:O119)</f>
        <v>1.27</v>
      </c>
      <c r="P80" s="238"/>
      <c r="Q80" s="238">
        <f>SUM(Q81:Q119)</f>
        <v>0</v>
      </c>
      <c r="R80" s="239"/>
      <c r="S80" s="239"/>
      <c r="T80" s="240"/>
      <c r="U80" s="234"/>
      <c r="V80" s="234">
        <f>SUM(V81:V119)</f>
        <v>245.49999999999997</v>
      </c>
      <c r="W80" s="234"/>
      <c r="X80" s="234"/>
      <c r="Y80" s="234"/>
      <c r="AG80" t="s">
        <v>127</v>
      </c>
    </row>
    <row r="81" spans="1:60" ht="20.399999999999999" outlineLevel="1" x14ac:dyDescent="0.25">
      <c r="A81" s="252">
        <v>20</v>
      </c>
      <c r="B81" s="253" t="s">
        <v>1406</v>
      </c>
      <c r="C81" s="263" t="s">
        <v>1407</v>
      </c>
      <c r="D81" s="254" t="s">
        <v>328</v>
      </c>
      <c r="E81" s="255">
        <v>120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131</v>
      </c>
      <c r="T81" s="258" t="s">
        <v>131</v>
      </c>
      <c r="U81" s="230">
        <v>5.0500000000000003E-2</v>
      </c>
      <c r="V81" s="230">
        <f>ROUND(E81*U81,2)</f>
        <v>6.06</v>
      </c>
      <c r="W81" s="230"/>
      <c r="X81" s="230" t="s">
        <v>173</v>
      </c>
      <c r="Y81" s="230" t="s">
        <v>134</v>
      </c>
      <c r="Z81" s="210"/>
      <c r="AA81" s="210"/>
      <c r="AB81" s="210"/>
      <c r="AC81" s="210"/>
      <c r="AD81" s="210"/>
      <c r="AE81" s="210"/>
      <c r="AF81" s="210"/>
      <c r="AG81" s="210" t="s">
        <v>174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52">
        <v>21</v>
      </c>
      <c r="B82" s="253" t="s">
        <v>1408</v>
      </c>
      <c r="C82" s="263" t="s">
        <v>1409</v>
      </c>
      <c r="D82" s="254" t="s">
        <v>328</v>
      </c>
      <c r="E82" s="255">
        <v>96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131</v>
      </c>
      <c r="T82" s="258" t="s">
        <v>131</v>
      </c>
      <c r="U82" s="230">
        <v>8.2170000000000007E-2</v>
      </c>
      <c r="V82" s="230">
        <f>ROUND(E82*U82,2)</f>
        <v>7.89</v>
      </c>
      <c r="W82" s="230"/>
      <c r="X82" s="230" t="s">
        <v>173</v>
      </c>
      <c r="Y82" s="230" t="s">
        <v>134</v>
      </c>
      <c r="Z82" s="210"/>
      <c r="AA82" s="210"/>
      <c r="AB82" s="210"/>
      <c r="AC82" s="210"/>
      <c r="AD82" s="210"/>
      <c r="AE82" s="210"/>
      <c r="AF82" s="210"/>
      <c r="AG82" s="210" t="s">
        <v>174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2">
        <v>22</v>
      </c>
      <c r="B83" s="253" t="s">
        <v>1410</v>
      </c>
      <c r="C83" s="263" t="s">
        <v>1411</v>
      </c>
      <c r="D83" s="254" t="s">
        <v>328</v>
      </c>
      <c r="E83" s="255">
        <v>12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131</v>
      </c>
      <c r="T83" s="258" t="s">
        <v>131</v>
      </c>
      <c r="U83" s="230">
        <v>7.3830000000000007E-2</v>
      </c>
      <c r="V83" s="230">
        <f>ROUND(E83*U83,2)</f>
        <v>0.89</v>
      </c>
      <c r="W83" s="230"/>
      <c r="X83" s="230" t="s">
        <v>173</v>
      </c>
      <c r="Y83" s="230" t="s">
        <v>134</v>
      </c>
      <c r="Z83" s="210"/>
      <c r="AA83" s="210"/>
      <c r="AB83" s="210"/>
      <c r="AC83" s="210"/>
      <c r="AD83" s="210"/>
      <c r="AE83" s="210"/>
      <c r="AF83" s="210"/>
      <c r="AG83" s="210" t="s">
        <v>174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2">
        <v>23</v>
      </c>
      <c r="B84" s="253" t="s">
        <v>1412</v>
      </c>
      <c r="C84" s="263" t="s">
        <v>1413</v>
      </c>
      <c r="D84" s="254" t="s">
        <v>328</v>
      </c>
      <c r="E84" s="255">
        <v>12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131</v>
      </c>
      <c r="T84" s="258" t="s">
        <v>131</v>
      </c>
      <c r="U84" s="230">
        <v>1.17</v>
      </c>
      <c r="V84" s="230">
        <f>ROUND(E84*U84,2)</f>
        <v>14.04</v>
      </c>
      <c r="W84" s="230"/>
      <c r="X84" s="230" t="s">
        <v>173</v>
      </c>
      <c r="Y84" s="230" t="s">
        <v>134</v>
      </c>
      <c r="Z84" s="210"/>
      <c r="AA84" s="210"/>
      <c r="AB84" s="210"/>
      <c r="AC84" s="210"/>
      <c r="AD84" s="210"/>
      <c r="AE84" s="210"/>
      <c r="AF84" s="210"/>
      <c r="AG84" s="210" t="s">
        <v>174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42">
        <v>24</v>
      </c>
      <c r="B85" s="243" t="s">
        <v>1414</v>
      </c>
      <c r="C85" s="260" t="s">
        <v>1415</v>
      </c>
      <c r="D85" s="244" t="s">
        <v>328</v>
      </c>
      <c r="E85" s="245">
        <v>12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7"/>
      <c r="S85" s="247" t="s">
        <v>131</v>
      </c>
      <c r="T85" s="248" t="s">
        <v>131</v>
      </c>
      <c r="U85" s="230">
        <v>3.4166699999999999</v>
      </c>
      <c r="V85" s="230">
        <f>ROUND(E85*U85,2)</f>
        <v>41</v>
      </c>
      <c r="W85" s="230"/>
      <c r="X85" s="230" t="s">
        <v>173</v>
      </c>
      <c r="Y85" s="230" t="s">
        <v>134</v>
      </c>
      <c r="Z85" s="210"/>
      <c r="AA85" s="210"/>
      <c r="AB85" s="210"/>
      <c r="AC85" s="210"/>
      <c r="AD85" s="210"/>
      <c r="AE85" s="210"/>
      <c r="AF85" s="210"/>
      <c r="AG85" s="210" t="s">
        <v>174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1" t="s">
        <v>1416</v>
      </c>
      <c r="D86" s="249"/>
      <c r="E86" s="249"/>
      <c r="F86" s="249"/>
      <c r="G86" s="249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137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2">
        <v>25</v>
      </c>
      <c r="B87" s="243" t="s">
        <v>1417</v>
      </c>
      <c r="C87" s="260" t="s">
        <v>1418</v>
      </c>
      <c r="D87" s="244" t="s">
        <v>328</v>
      </c>
      <c r="E87" s="245">
        <v>12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/>
      <c r="S87" s="247" t="s">
        <v>131</v>
      </c>
      <c r="T87" s="248" t="s">
        <v>131</v>
      </c>
      <c r="U87" s="230">
        <v>2.1333299999999999</v>
      </c>
      <c r="V87" s="230">
        <f>ROUND(E87*U87,2)</f>
        <v>25.6</v>
      </c>
      <c r="W87" s="230"/>
      <c r="X87" s="230" t="s">
        <v>173</v>
      </c>
      <c r="Y87" s="230" t="s">
        <v>134</v>
      </c>
      <c r="Z87" s="210"/>
      <c r="AA87" s="210"/>
      <c r="AB87" s="210"/>
      <c r="AC87" s="210"/>
      <c r="AD87" s="210"/>
      <c r="AE87" s="210"/>
      <c r="AF87" s="210"/>
      <c r="AG87" s="210" t="s">
        <v>174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1" t="s">
        <v>1419</v>
      </c>
      <c r="D88" s="249"/>
      <c r="E88" s="249"/>
      <c r="F88" s="249"/>
      <c r="G88" s="249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137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2">
        <v>26</v>
      </c>
      <c r="B89" s="243" t="s">
        <v>1420</v>
      </c>
      <c r="C89" s="260" t="s">
        <v>1421</v>
      </c>
      <c r="D89" s="244" t="s">
        <v>328</v>
      </c>
      <c r="E89" s="245">
        <v>12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7"/>
      <c r="S89" s="247" t="s">
        <v>131</v>
      </c>
      <c r="T89" s="248" t="s">
        <v>131</v>
      </c>
      <c r="U89" s="230">
        <v>1.5</v>
      </c>
      <c r="V89" s="230">
        <f>ROUND(E89*U89,2)</f>
        <v>18</v>
      </c>
      <c r="W89" s="230"/>
      <c r="X89" s="230" t="s">
        <v>173</v>
      </c>
      <c r="Y89" s="230" t="s">
        <v>134</v>
      </c>
      <c r="Z89" s="210"/>
      <c r="AA89" s="210"/>
      <c r="AB89" s="210"/>
      <c r="AC89" s="210"/>
      <c r="AD89" s="210"/>
      <c r="AE89" s="210"/>
      <c r="AF89" s="210"/>
      <c r="AG89" s="210" t="s">
        <v>174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1" outlineLevel="2" x14ac:dyDescent="0.25">
      <c r="A90" s="227"/>
      <c r="B90" s="228"/>
      <c r="C90" s="261" t="s">
        <v>1422</v>
      </c>
      <c r="D90" s="249"/>
      <c r="E90" s="249"/>
      <c r="F90" s="249"/>
      <c r="G90" s="249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137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51" t="str">
        <f>C90</f>
        <v>Montáž stožárové rozvodnice, montáže kabelu mezi rozvodnicí a vlastním svítidlem včetně jeho ukončení a zapojení v rozvodnici. U stožárů typu Ž je v položce zakalkulováno i zapojení dotykové spojky.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2">
        <v>27</v>
      </c>
      <c r="B91" s="243" t="s">
        <v>1423</v>
      </c>
      <c r="C91" s="260" t="s">
        <v>1424</v>
      </c>
      <c r="D91" s="244" t="s">
        <v>190</v>
      </c>
      <c r="E91" s="245">
        <v>321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9.8999999999999999E-4</v>
      </c>
      <c r="O91" s="245">
        <f>ROUND(E91*N91,2)</f>
        <v>0.32</v>
      </c>
      <c r="P91" s="245">
        <v>0</v>
      </c>
      <c r="Q91" s="245">
        <f>ROUND(E91*P91,2)</f>
        <v>0</v>
      </c>
      <c r="R91" s="247"/>
      <c r="S91" s="247" t="s">
        <v>131</v>
      </c>
      <c r="T91" s="248" t="s">
        <v>131</v>
      </c>
      <c r="U91" s="230">
        <v>0.13</v>
      </c>
      <c r="V91" s="230">
        <f>ROUND(E91*U91,2)</f>
        <v>41.73</v>
      </c>
      <c r="W91" s="230"/>
      <c r="X91" s="230" t="s">
        <v>173</v>
      </c>
      <c r="Y91" s="230" t="s">
        <v>134</v>
      </c>
      <c r="Z91" s="210"/>
      <c r="AA91" s="210"/>
      <c r="AB91" s="210"/>
      <c r="AC91" s="210"/>
      <c r="AD91" s="210"/>
      <c r="AE91" s="210"/>
      <c r="AF91" s="210"/>
      <c r="AG91" s="210" t="s">
        <v>174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1" t="s">
        <v>1425</v>
      </c>
      <c r="D92" s="249"/>
      <c r="E92" s="249"/>
      <c r="F92" s="249"/>
      <c r="G92" s="249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137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42">
        <v>28</v>
      </c>
      <c r="B93" s="243" t="s">
        <v>1426</v>
      </c>
      <c r="C93" s="260" t="s">
        <v>1427</v>
      </c>
      <c r="D93" s="244" t="s">
        <v>190</v>
      </c>
      <c r="E93" s="245">
        <v>24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1.0499999999999999E-3</v>
      </c>
      <c r="O93" s="245">
        <f>ROUND(E93*N93,2)</f>
        <v>0.03</v>
      </c>
      <c r="P93" s="245">
        <v>0</v>
      </c>
      <c r="Q93" s="245">
        <f>ROUND(E93*P93,2)</f>
        <v>0</v>
      </c>
      <c r="R93" s="247"/>
      <c r="S93" s="247" t="s">
        <v>131</v>
      </c>
      <c r="T93" s="248" t="s">
        <v>131</v>
      </c>
      <c r="U93" s="230">
        <v>0.16</v>
      </c>
      <c r="V93" s="230">
        <f>ROUND(E93*U93,2)</f>
        <v>3.84</v>
      </c>
      <c r="W93" s="230"/>
      <c r="X93" s="230" t="s">
        <v>173</v>
      </c>
      <c r="Y93" s="230" t="s">
        <v>134</v>
      </c>
      <c r="Z93" s="210"/>
      <c r="AA93" s="210"/>
      <c r="AB93" s="210"/>
      <c r="AC93" s="210"/>
      <c r="AD93" s="210"/>
      <c r="AE93" s="210"/>
      <c r="AF93" s="210"/>
      <c r="AG93" s="210" t="s">
        <v>174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1" t="s">
        <v>1425</v>
      </c>
      <c r="D94" s="249"/>
      <c r="E94" s="249"/>
      <c r="F94" s="249"/>
      <c r="G94" s="249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0.6" outlineLevel="1" x14ac:dyDescent="0.25">
      <c r="A95" s="252">
        <v>29</v>
      </c>
      <c r="B95" s="253" t="s">
        <v>1428</v>
      </c>
      <c r="C95" s="263" t="s">
        <v>1429</v>
      </c>
      <c r="D95" s="254" t="s">
        <v>328</v>
      </c>
      <c r="E95" s="255">
        <v>24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5">
        <v>2.9999999999999997E-4</v>
      </c>
      <c r="O95" s="255">
        <f>ROUND(E95*N95,2)</f>
        <v>0.01</v>
      </c>
      <c r="P95" s="255">
        <v>0</v>
      </c>
      <c r="Q95" s="255">
        <f>ROUND(E95*P95,2)</f>
        <v>0</v>
      </c>
      <c r="R95" s="257"/>
      <c r="S95" s="257" t="s">
        <v>131</v>
      </c>
      <c r="T95" s="258" t="s">
        <v>131</v>
      </c>
      <c r="U95" s="230">
        <v>0.35216999999999998</v>
      </c>
      <c r="V95" s="230">
        <f>ROUND(E95*U95,2)</f>
        <v>8.4499999999999993</v>
      </c>
      <c r="W95" s="230"/>
      <c r="X95" s="230" t="s">
        <v>173</v>
      </c>
      <c r="Y95" s="230" t="s">
        <v>134</v>
      </c>
      <c r="Z95" s="210"/>
      <c r="AA95" s="210"/>
      <c r="AB95" s="210"/>
      <c r="AC95" s="210"/>
      <c r="AD95" s="210"/>
      <c r="AE95" s="210"/>
      <c r="AF95" s="210"/>
      <c r="AG95" s="210" t="s">
        <v>174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52">
        <v>30</v>
      </c>
      <c r="B96" s="253" t="s">
        <v>1430</v>
      </c>
      <c r="C96" s="263" t="s">
        <v>1431</v>
      </c>
      <c r="D96" s="254" t="s">
        <v>328</v>
      </c>
      <c r="E96" s="255">
        <v>53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5">
        <v>0</v>
      </c>
      <c r="O96" s="255">
        <f>ROUND(E96*N96,2)</f>
        <v>0</v>
      </c>
      <c r="P96" s="255">
        <v>0</v>
      </c>
      <c r="Q96" s="255">
        <f>ROUND(E96*P96,2)</f>
        <v>0</v>
      </c>
      <c r="R96" s="257"/>
      <c r="S96" s="257" t="s">
        <v>131</v>
      </c>
      <c r="T96" s="258" t="s">
        <v>131</v>
      </c>
      <c r="U96" s="230">
        <v>2.5000000000000001E-2</v>
      </c>
      <c r="V96" s="230">
        <f>ROUND(E96*U96,2)</f>
        <v>1.33</v>
      </c>
      <c r="W96" s="230"/>
      <c r="X96" s="230" t="s">
        <v>173</v>
      </c>
      <c r="Y96" s="230" t="s">
        <v>134</v>
      </c>
      <c r="Z96" s="210"/>
      <c r="AA96" s="210"/>
      <c r="AB96" s="210"/>
      <c r="AC96" s="210"/>
      <c r="AD96" s="210"/>
      <c r="AE96" s="210"/>
      <c r="AF96" s="210"/>
      <c r="AG96" s="210" t="s">
        <v>174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2">
        <v>31</v>
      </c>
      <c r="B97" s="243" t="s">
        <v>1432</v>
      </c>
      <c r="C97" s="260" t="s">
        <v>1433</v>
      </c>
      <c r="D97" s="244" t="s">
        <v>190</v>
      </c>
      <c r="E97" s="245">
        <v>386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/>
      <c r="S97" s="247" t="s">
        <v>131</v>
      </c>
      <c r="T97" s="248" t="s">
        <v>131</v>
      </c>
      <c r="U97" s="230">
        <v>0.112</v>
      </c>
      <c r="V97" s="230">
        <f>ROUND(E97*U97,2)</f>
        <v>43.23</v>
      </c>
      <c r="W97" s="230"/>
      <c r="X97" s="230" t="s">
        <v>173</v>
      </c>
      <c r="Y97" s="230" t="s">
        <v>134</v>
      </c>
      <c r="Z97" s="210"/>
      <c r="AA97" s="210"/>
      <c r="AB97" s="210"/>
      <c r="AC97" s="210"/>
      <c r="AD97" s="210"/>
      <c r="AE97" s="210"/>
      <c r="AF97" s="210"/>
      <c r="AG97" s="210" t="s">
        <v>174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76" t="s">
        <v>1434</v>
      </c>
      <c r="D98" s="272"/>
      <c r="E98" s="273">
        <v>321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176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76" t="s">
        <v>1435</v>
      </c>
      <c r="D99" s="272"/>
      <c r="E99" s="273">
        <v>60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176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76" t="s">
        <v>1436</v>
      </c>
      <c r="D100" s="272"/>
      <c r="E100" s="273">
        <v>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176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2">
        <v>32</v>
      </c>
      <c r="B101" s="243" t="s">
        <v>1437</v>
      </c>
      <c r="C101" s="260" t="s">
        <v>1438</v>
      </c>
      <c r="D101" s="244" t="s">
        <v>190</v>
      </c>
      <c r="E101" s="245">
        <v>120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/>
      <c r="S101" s="247" t="s">
        <v>131</v>
      </c>
      <c r="T101" s="248" t="s">
        <v>131</v>
      </c>
      <c r="U101" s="230">
        <v>9.5000000000000001E-2</v>
      </c>
      <c r="V101" s="230">
        <f>ROUND(E101*U101,2)</f>
        <v>11.4</v>
      </c>
      <c r="W101" s="230"/>
      <c r="X101" s="230" t="s">
        <v>173</v>
      </c>
      <c r="Y101" s="230" t="s">
        <v>134</v>
      </c>
      <c r="Z101" s="210"/>
      <c r="AA101" s="210"/>
      <c r="AB101" s="210"/>
      <c r="AC101" s="210"/>
      <c r="AD101" s="210"/>
      <c r="AE101" s="210"/>
      <c r="AF101" s="210"/>
      <c r="AG101" s="210" t="s">
        <v>174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76" t="s">
        <v>1439</v>
      </c>
      <c r="D102" s="272"/>
      <c r="E102" s="273">
        <v>120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176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52">
        <v>33</v>
      </c>
      <c r="B103" s="253" t="s">
        <v>1440</v>
      </c>
      <c r="C103" s="263" t="s">
        <v>1441</v>
      </c>
      <c r="D103" s="254" t="s">
        <v>328</v>
      </c>
      <c r="E103" s="255">
        <v>26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21</v>
      </c>
      <c r="M103" s="257">
        <f>G103*(1+L103/100)</f>
        <v>0</v>
      </c>
      <c r="N103" s="255">
        <v>0</v>
      </c>
      <c r="O103" s="255">
        <f>ROUND(E103*N103,2)</f>
        <v>0</v>
      </c>
      <c r="P103" s="255">
        <v>0</v>
      </c>
      <c r="Q103" s="255">
        <f>ROUND(E103*P103,2)</f>
        <v>0</v>
      </c>
      <c r="R103" s="257"/>
      <c r="S103" s="257" t="s">
        <v>131</v>
      </c>
      <c r="T103" s="258" t="s">
        <v>131</v>
      </c>
      <c r="U103" s="230">
        <v>0.28499999999999998</v>
      </c>
      <c r="V103" s="230">
        <f>ROUND(E103*U103,2)</f>
        <v>7.41</v>
      </c>
      <c r="W103" s="230"/>
      <c r="X103" s="230" t="s">
        <v>173</v>
      </c>
      <c r="Y103" s="230" t="s">
        <v>134</v>
      </c>
      <c r="Z103" s="210"/>
      <c r="AA103" s="210"/>
      <c r="AB103" s="210"/>
      <c r="AC103" s="210"/>
      <c r="AD103" s="210"/>
      <c r="AE103" s="210"/>
      <c r="AF103" s="210"/>
      <c r="AG103" s="210" t="s">
        <v>174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52">
        <v>34</v>
      </c>
      <c r="B104" s="253" t="s">
        <v>1442</v>
      </c>
      <c r="C104" s="263" t="s">
        <v>1443</v>
      </c>
      <c r="D104" s="254" t="s">
        <v>328</v>
      </c>
      <c r="E104" s="255">
        <v>24</v>
      </c>
      <c r="F104" s="256"/>
      <c r="G104" s="257">
        <f>ROUND(E104*F104,2)</f>
        <v>0</v>
      </c>
      <c r="H104" s="256"/>
      <c r="I104" s="257">
        <f>ROUND(E104*H104,2)</f>
        <v>0</v>
      </c>
      <c r="J104" s="256"/>
      <c r="K104" s="257">
        <f>ROUND(E104*J104,2)</f>
        <v>0</v>
      </c>
      <c r="L104" s="257">
        <v>21</v>
      </c>
      <c r="M104" s="257">
        <f>G104*(1+L104/100)</f>
        <v>0</v>
      </c>
      <c r="N104" s="255">
        <v>0</v>
      </c>
      <c r="O104" s="255">
        <f>ROUND(E104*N104,2)</f>
        <v>0</v>
      </c>
      <c r="P104" s="255">
        <v>0</v>
      </c>
      <c r="Q104" s="255">
        <f>ROUND(E104*P104,2)</f>
        <v>0</v>
      </c>
      <c r="R104" s="257"/>
      <c r="S104" s="257" t="s">
        <v>131</v>
      </c>
      <c r="T104" s="258" t="s">
        <v>131</v>
      </c>
      <c r="U104" s="230">
        <v>0.35</v>
      </c>
      <c r="V104" s="230">
        <f>ROUND(E104*U104,2)</f>
        <v>8.4</v>
      </c>
      <c r="W104" s="230"/>
      <c r="X104" s="230" t="s">
        <v>173</v>
      </c>
      <c r="Y104" s="230" t="s">
        <v>134</v>
      </c>
      <c r="Z104" s="210"/>
      <c r="AA104" s="210"/>
      <c r="AB104" s="210"/>
      <c r="AC104" s="210"/>
      <c r="AD104" s="210"/>
      <c r="AE104" s="210"/>
      <c r="AF104" s="210"/>
      <c r="AG104" s="210" t="s">
        <v>174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52">
        <v>35</v>
      </c>
      <c r="B105" s="253" t="s">
        <v>1444</v>
      </c>
      <c r="C105" s="263" t="s">
        <v>1445</v>
      </c>
      <c r="D105" s="254" t="s">
        <v>328</v>
      </c>
      <c r="E105" s="255">
        <v>1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21</v>
      </c>
      <c r="M105" s="257">
        <f>G105*(1+L105/100)</f>
        <v>0</v>
      </c>
      <c r="N105" s="255">
        <v>0</v>
      </c>
      <c r="O105" s="255">
        <f>ROUND(E105*N105,2)</f>
        <v>0</v>
      </c>
      <c r="P105" s="255">
        <v>0</v>
      </c>
      <c r="Q105" s="255">
        <f>ROUND(E105*P105,2)</f>
        <v>0</v>
      </c>
      <c r="R105" s="257"/>
      <c r="S105" s="257" t="s">
        <v>142</v>
      </c>
      <c r="T105" s="258" t="s">
        <v>132</v>
      </c>
      <c r="U105" s="230">
        <v>6.23</v>
      </c>
      <c r="V105" s="230">
        <f>ROUND(E105*U105,2)</f>
        <v>6.23</v>
      </c>
      <c r="W105" s="230"/>
      <c r="X105" s="230" t="s">
        <v>173</v>
      </c>
      <c r="Y105" s="230" t="s">
        <v>134</v>
      </c>
      <c r="Z105" s="210"/>
      <c r="AA105" s="210"/>
      <c r="AB105" s="210"/>
      <c r="AC105" s="210"/>
      <c r="AD105" s="210"/>
      <c r="AE105" s="210"/>
      <c r="AF105" s="210"/>
      <c r="AG105" s="210" t="s">
        <v>174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52">
        <v>36</v>
      </c>
      <c r="B106" s="253" t="s">
        <v>1446</v>
      </c>
      <c r="C106" s="263" t="s">
        <v>1447</v>
      </c>
      <c r="D106" s="254" t="s">
        <v>654</v>
      </c>
      <c r="E106" s="255">
        <v>26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21</v>
      </c>
      <c r="M106" s="257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7"/>
      <c r="S106" s="257" t="s">
        <v>142</v>
      </c>
      <c r="T106" s="258" t="s">
        <v>132</v>
      </c>
      <c r="U106" s="230">
        <v>0</v>
      </c>
      <c r="V106" s="230">
        <f>ROUND(E106*U106,2)</f>
        <v>0</v>
      </c>
      <c r="W106" s="230"/>
      <c r="X106" s="230" t="s">
        <v>283</v>
      </c>
      <c r="Y106" s="230" t="s">
        <v>134</v>
      </c>
      <c r="Z106" s="210"/>
      <c r="AA106" s="210"/>
      <c r="AB106" s="210"/>
      <c r="AC106" s="210"/>
      <c r="AD106" s="210"/>
      <c r="AE106" s="210"/>
      <c r="AF106" s="210"/>
      <c r="AG106" s="210" t="s">
        <v>284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52">
        <v>37</v>
      </c>
      <c r="B107" s="253" t="s">
        <v>1448</v>
      </c>
      <c r="C107" s="263" t="s">
        <v>1449</v>
      </c>
      <c r="D107" s="254" t="s">
        <v>1094</v>
      </c>
      <c r="E107" s="255">
        <v>17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21</v>
      </c>
      <c r="M107" s="257">
        <f>G107*(1+L107/100)</f>
        <v>0</v>
      </c>
      <c r="N107" s="255">
        <v>0</v>
      </c>
      <c r="O107" s="255">
        <f>ROUND(E107*N107,2)</f>
        <v>0</v>
      </c>
      <c r="P107" s="255">
        <v>0</v>
      </c>
      <c r="Q107" s="255">
        <f>ROUND(E107*P107,2)</f>
        <v>0</v>
      </c>
      <c r="R107" s="257"/>
      <c r="S107" s="257" t="s">
        <v>142</v>
      </c>
      <c r="T107" s="258" t="s">
        <v>132</v>
      </c>
      <c r="U107" s="230">
        <v>0</v>
      </c>
      <c r="V107" s="230">
        <f>ROUND(E107*U107,2)</f>
        <v>0</v>
      </c>
      <c r="W107" s="230"/>
      <c r="X107" s="230" t="s">
        <v>283</v>
      </c>
      <c r="Y107" s="230" t="s">
        <v>134</v>
      </c>
      <c r="Z107" s="210"/>
      <c r="AA107" s="210"/>
      <c r="AB107" s="210"/>
      <c r="AC107" s="210"/>
      <c r="AD107" s="210"/>
      <c r="AE107" s="210"/>
      <c r="AF107" s="210"/>
      <c r="AG107" s="210" t="s">
        <v>284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52">
        <v>38</v>
      </c>
      <c r="B108" s="253" t="s">
        <v>1450</v>
      </c>
      <c r="C108" s="263" t="s">
        <v>1451</v>
      </c>
      <c r="D108" s="254" t="s">
        <v>328</v>
      </c>
      <c r="E108" s="255">
        <v>12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21</v>
      </c>
      <c r="M108" s="257">
        <f>G108*(1+L108/100)</f>
        <v>0</v>
      </c>
      <c r="N108" s="255">
        <v>3.1E-2</v>
      </c>
      <c r="O108" s="255">
        <f>ROUND(E108*N108,2)</f>
        <v>0.37</v>
      </c>
      <c r="P108" s="255">
        <v>0</v>
      </c>
      <c r="Q108" s="255">
        <f>ROUND(E108*P108,2)</f>
        <v>0</v>
      </c>
      <c r="R108" s="257" t="s">
        <v>282</v>
      </c>
      <c r="S108" s="257" t="s">
        <v>131</v>
      </c>
      <c r="T108" s="258" t="s">
        <v>132</v>
      </c>
      <c r="U108" s="230">
        <v>0</v>
      </c>
      <c r="V108" s="230">
        <f>ROUND(E108*U108,2)</f>
        <v>0</v>
      </c>
      <c r="W108" s="230"/>
      <c r="X108" s="230" t="s">
        <v>283</v>
      </c>
      <c r="Y108" s="230" t="s">
        <v>134</v>
      </c>
      <c r="Z108" s="210"/>
      <c r="AA108" s="210"/>
      <c r="AB108" s="210"/>
      <c r="AC108" s="210"/>
      <c r="AD108" s="210"/>
      <c r="AE108" s="210"/>
      <c r="AF108" s="210"/>
      <c r="AG108" s="210" t="s">
        <v>284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52">
        <v>39</v>
      </c>
      <c r="B109" s="253" t="s">
        <v>1452</v>
      </c>
      <c r="C109" s="263" t="s">
        <v>1453</v>
      </c>
      <c r="D109" s="254" t="s">
        <v>328</v>
      </c>
      <c r="E109" s="255">
        <v>12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21</v>
      </c>
      <c r="M109" s="257">
        <f>G109*(1+L109/100)</f>
        <v>0</v>
      </c>
      <c r="N109" s="255">
        <v>1.2E-2</v>
      </c>
      <c r="O109" s="255">
        <f>ROUND(E109*N109,2)</f>
        <v>0.14000000000000001</v>
      </c>
      <c r="P109" s="255">
        <v>0</v>
      </c>
      <c r="Q109" s="255">
        <f>ROUND(E109*P109,2)</f>
        <v>0</v>
      </c>
      <c r="R109" s="257" t="s">
        <v>282</v>
      </c>
      <c r="S109" s="257" t="s">
        <v>131</v>
      </c>
      <c r="T109" s="258" t="s">
        <v>131</v>
      </c>
      <c r="U109" s="230">
        <v>0</v>
      </c>
      <c r="V109" s="230">
        <f>ROUND(E109*U109,2)</f>
        <v>0</v>
      </c>
      <c r="W109" s="230"/>
      <c r="X109" s="230" t="s">
        <v>283</v>
      </c>
      <c r="Y109" s="230" t="s">
        <v>134</v>
      </c>
      <c r="Z109" s="210"/>
      <c r="AA109" s="210"/>
      <c r="AB109" s="210"/>
      <c r="AC109" s="210"/>
      <c r="AD109" s="210"/>
      <c r="AE109" s="210"/>
      <c r="AF109" s="210"/>
      <c r="AG109" s="210" t="s">
        <v>284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52">
        <v>40</v>
      </c>
      <c r="B110" s="253" t="s">
        <v>1454</v>
      </c>
      <c r="C110" s="263" t="s">
        <v>1455</v>
      </c>
      <c r="D110" s="254" t="s">
        <v>328</v>
      </c>
      <c r="E110" s="255">
        <v>12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21</v>
      </c>
      <c r="M110" s="257">
        <f>G110*(1+L110/100)</f>
        <v>0</v>
      </c>
      <c r="N110" s="255">
        <v>2.0000000000000001E-4</v>
      </c>
      <c r="O110" s="255">
        <f>ROUND(E110*N110,2)</f>
        <v>0</v>
      </c>
      <c r="P110" s="255">
        <v>0</v>
      </c>
      <c r="Q110" s="255">
        <f>ROUND(E110*P110,2)</f>
        <v>0</v>
      </c>
      <c r="R110" s="257" t="s">
        <v>282</v>
      </c>
      <c r="S110" s="257" t="s">
        <v>131</v>
      </c>
      <c r="T110" s="258" t="s">
        <v>131</v>
      </c>
      <c r="U110" s="230">
        <v>0</v>
      </c>
      <c r="V110" s="230">
        <f>ROUND(E110*U110,2)</f>
        <v>0</v>
      </c>
      <c r="W110" s="230"/>
      <c r="X110" s="230" t="s">
        <v>283</v>
      </c>
      <c r="Y110" s="230" t="s">
        <v>134</v>
      </c>
      <c r="Z110" s="210"/>
      <c r="AA110" s="210"/>
      <c r="AB110" s="210"/>
      <c r="AC110" s="210"/>
      <c r="AD110" s="210"/>
      <c r="AE110" s="210"/>
      <c r="AF110" s="210"/>
      <c r="AG110" s="210" t="s">
        <v>284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52">
        <v>41</v>
      </c>
      <c r="B111" s="253" t="s">
        <v>1456</v>
      </c>
      <c r="C111" s="263" t="s">
        <v>1457</v>
      </c>
      <c r="D111" s="254" t="s">
        <v>328</v>
      </c>
      <c r="E111" s="255">
        <v>12</v>
      </c>
      <c r="F111" s="256"/>
      <c r="G111" s="257">
        <f>ROUND(E111*F111,2)</f>
        <v>0</v>
      </c>
      <c r="H111" s="256"/>
      <c r="I111" s="257">
        <f>ROUND(E111*H111,2)</f>
        <v>0</v>
      </c>
      <c r="J111" s="256"/>
      <c r="K111" s="257">
        <f>ROUND(E111*J111,2)</f>
        <v>0</v>
      </c>
      <c r="L111" s="257">
        <v>21</v>
      </c>
      <c r="M111" s="257">
        <f>G111*(1+L111/100)</f>
        <v>0</v>
      </c>
      <c r="N111" s="255">
        <v>2.5000000000000001E-4</v>
      </c>
      <c r="O111" s="255">
        <f>ROUND(E111*N111,2)</f>
        <v>0</v>
      </c>
      <c r="P111" s="255">
        <v>0</v>
      </c>
      <c r="Q111" s="255">
        <f>ROUND(E111*P111,2)</f>
        <v>0</v>
      </c>
      <c r="R111" s="257" t="s">
        <v>282</v>
      </c>
      <c r="S111" s="257" t="s">
        <v>131</v>
      </c>
      <c r="T111" s="258" t="s">
        <v>131</v>
      </c>
      <c r="U111" s="230">
        <v>0</v>
      </c>
      <c r="V111" s="230">
        <f>ROUND(E111*U111,2)</f>
        <v>0</v>
      </c>
      <c r="W111" s="230"/>
      <c r="X111" s="230" t="s">
        <v>283</v>
      </c>
      <c r="Y111" s="230" t="s">
        <v>134</v>
      </c>
      <c r="Z111" s="210"/>
      <c r="AA111" s="210"/>
      <c r="AB111" s="210"/>
      <c r="AC111" s="210"/>
      <c r="AD111" s="210"/>
      <c r="AE111" s="210"/>
      <c r="AF111" s="210"/>
      <c r="AG111" s="210" t="s">
        <v>284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2">
        <v>42</v>
      </c>
      <c r="B112" s="243" t="s">
        <v>1458</v>
      </c>
      <c r="C112" s="260" t="s">
        <v>1459</v>
      </c>
      <c r="D112" s="244" t="s">
        <v>190</v>
      </c>
      <c r="E112" s="245">
        <v>405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6.0999999999999997E-4</v>
      </c>
      <c r="O112" s="245">
        <f>ROUND(E112*N112,2)</f>
        <v>0.25</v>
      </c>
      <c r="P112" s="245">
        <v>0</v>
      </c>
      <c r="Q112" s="245">
        <f>ROUND(E112*P112,2)</f>
        <v>0</v>
      </c>
      <c r="R112" s="247" t="s">
        <v>282</v>
      </c>
      <c r="S112" s="247" t="s">
        <v>131</v>
      </c>
      <c r="T112" s="248" t="s">
        <v>131</v>
      </c>
      <c r="U112" s="230">
        <v>0</v>
      </c>
      <c r="V112" s="230">
        <f>ROUND(E112*U112,2)</f>
        <v>0</v>
      </c>
      <c r="W112" s="230"/>
      <c r="X112" s="230" t="s">
        <v>283</v>
      </c>
      <c r="Y112" s="230" t="s">
        <v>134</v>
      </c>
      <c r="Z112" s="210"/>
      <c r="AA112" s="210"/>
      <c r="AB112" s="210"/>
      <c r="AC112" s="210"/>
      <c r="AD112" s="210"/>
      <c r="AE112" s="210"/>
      <c r="AF112" s="210"/>
      <c r="AG112" s="210" t="s">
        <v>284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27"/>
      <c r="B113" s="228"/>
      <c r="C113" s="276" t="s">
        <v>1460</v>
      </c>
      <c r="D113" s="272"/>
      <c r="E113" s="273">
        <v>405.3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176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76" t="s">
        <v>431</v>
      </c>
      <c r="D114" s="272"/>
      <c r="E114" s="273">
        <v>-0.3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176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2">
        <v>43</v>
      </c>
      <c r="B115" s="243" t="s">
        <v>1461</v>
      </c>
      <c r="C115" s="260" t="s">
        <v>1462</v>
      </c>
      <c r="D115" s="244" t="s">
        <v>190</v>
      </c>
      <c r="E115" s="245">
        <v>126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2.1000000000000001E-4</v>
      </c>
      <c r="O115" s="245">
        <f>ROUND(E115*N115,2)</f>
        <v>0.03</v>
      </c>
      <c r="P115" s="245">
        <v>0</v>
      </c>
      <c r="Q115" s="245">
        <f>ROUND(E115*P115,2)</f>
        <v>0</v>
      </c>
      <c r="R115" s="247" t="s">
        <v>282</v>
      </c>
      <c r="S115" s="247" t="s">
        <v>131</v>
      </c>
      <c r="T115" s="248" t="s">
        <v>131</v>
      </c>
      <c r="U115" s="230">
        <v>0</v>
      </c>
      <c r="V115" s="230">
        <f>ROUND(E115*U115,2)</f>
        <v>0</v>
      </c>
      <c r="W115" s="230"/>
      <c r="X115" s="230" t="s">
        <v>283</v>
      </c>
      <c r="Y115" s="230" t="s">
        <v>134</v>
      </c>
      <c r="Z115" s="210"/>
      <c r="AA115" s="210"/>
      <c r="AB115" s="210"/>
      <c r="AC115" s="210"/>
      <c r="AD115" s="210"/>
      <c r="AE115" s="210"/>
      <c r="AF115" s="210"/>
      <c r="AG115" s="210" t="s">
        <v>284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27"/>
      <c r="B116" s="228"/>
      <c r="C116" s="276" t="s">
        <v>1463</v>
      </c>
      <c r="D116" s="272"/>
      <c r="E116" s="273">
        <v>126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176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52">
        <v>44</v>
      </c>
      <c r="B117" s="253" t="s">
        <v>1464</v>
      </c>
      <c r="C117" s="263" t="s">
        <v>1465</v>
      </c>
      <c r="D117" s="254" t="s">
        <v>328</v>
      </c>
      <c r="E117" s="255">
        <v>12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21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0</v>
      </c>
      <c r="Q117" s="255">
        <f>ROUND(E117*P117,2)</f>
        <v>0</v>
      </c>
      <c r="R117" s="257"/>
      <c r="S117" s="257" t="s">
        <v>142</v>
      </c>
      <c r="T117" s="258" t="s">
        <v>132</v>
      </c>
      <c r="U117" s="230">
        <v>0</v>
      </c>
      <c r="V117" s="230">
        <f>ROUND(E117*U117,2)</f>
        <v>0</v>
      </c>
      <c r="W117" s="230"/>
      <c r="X117" s="230" t="s">
        <v>283</v>
      </c>
      <c r="Y117" s="230" t="s">
        <v>134</v>
      </c>
      <c r="Z117" s="210"/>
      <c r="AA117" s="210"/>
      <c r="AB117" s="210"/>
      <c r="AC117" s="210"/>
      <c r="AD117" s="210"/>
      <c r="AE117" s="210"/>
      <c r="AF117" s="210"/>
      <c r="AG117" s="210" t="s">
        <v>284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2">
        <v>45</v>
      </c>
      <c r="B118" s="243" t="s">
        <v>1466</v>
      </c>
      <c r="C118" s="260" t="s">
        <v>1467</v>
      </c>
      <c r="D118" s="244" t="s">
        <v>328</v>
      </c>
      <c r="E118" s="245">
        <v>12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21</v>
      </c>
      <c r="M118" s="247">
        <f>G118*(1+L118/100)</f>
        <v>0</v>
      </c>
      <c r="N118" s="245">
        <v>9.8200000000000006E-3</v>
      </c>
      <c r="O118" s="245">
        <f>ROUND(E118*N118,2)</f>
        <v>0.12</v>
      </c>
      <c r="P118" s="245">
        <v>0</v>
      </c>
      <c r="Q118" s="245">
        <f>ROUND(E118*P118,2)</f>
        <v>0</v>
      </c>
      <c r="R118" s="247" t="s">
        <v>282</v>
      </c>
      <c r="S118" s="247" t="s">
        <v>131</v>
      </c>
      <c r="T118" s="248" t="s">
        <v>132</v>
      </c>
      <c r="U118" s="230">
        <v>0</v>
      </c>
      <c r="V118" s="230">
        <f>ROUND(E118*U118,2)</f>
        <v>0</v>
      </c>
      <c r="W118" s="230"/>
      <c r="X118" s="230" t="s">
        <v>283</v>
      </c>
      <c r="Y118" s="230" t="s">
        <v>134</v>
      </c>
      <c r="Z118" s="210"/>
      <c r="AA118" s="210"/>
      <c r="AB118" s="210"/>
      <c r="AC118" s="210"/>
      <c r="AD118" s="210"/>
      <c r="AE118" s="210"/>
      <c r="AF118" s="210"/>
      <c r="AG118" s="210" t="s">
        <v>284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1" t="s">
        <v>1468</v>
      </c>
      <c r="D119" s="249"/>
      <c r="E119" s="249"/>
      <c r="F119" s="249"/>
      <c r="G119" s="249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137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3"/>
      <c r="B120" s="4"/>
      <c r="C120" s="26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112</v>
      </c>
    </row>
    <row r="121" spans="1:60" x14ac:dyDescent="0.25">
      <c r="A121" s="213"/>
      <c r="B121" s="214" t="s">
        <v>31</v>
      </c>
      <c r="C121" s="266"/>
      <c r="D121" s="215"/>
      <c r="E121" s="216"/>
      <c r="F121" s="216"/>
      <c r="G121" s="241">
        <f>G8+G10+G55+G80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164</v>
      </c>
    </row>
    <row r="122" spans="1:60" x14ac:dyDescent="0.25">
      <c r="A122" s="3"/>
      <c r="B122" s="4"/>
      <c r="C122" s="265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3"/>
      <c r="B123" s="4"/>
      <c r="C123" s="26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17" t="s">
        <v>165</v>
      </c>
      <c r="B124" s="217"/>
      <c r="C124" s="26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18"/>
      <c r="B125" s="219"/>
      <c r="C125" s="268"/>
      <c r="D125" s="219"/>
      <c r="E125" s="219"/>
      <c r="F125" s="219"/>
      <c r="G125" s="22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G125" t="s">
        <v>166</v>
      </c>
    </row>
    <row r="126" spans="1:60" x14ac:dyDescent="0.25">
      <c r="A126" s="221"/>
      <c r="B126" s="222"/>
      <c r="C126" s="269"/>
      <c r="D126" s="222"/>
      <c r="E126" s="222"/>
      <c r="F126" s="222"/>
      <c r="G126" s="22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21"/>
      <c r="B127" s="222"/>
      <c r="C127" s="269"/>
      <c r="D127" s="222"/>
      <c r="E127" s="222"/>
      <c r="F127" s="222"/>
      <c r="G127" s="2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21"/>
      <c r="B128" s="222"/>
      <c r="C128" s="269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24"/>
      <c r="B129" s="225"/>
      <c r="C129" s="270"/>
      <c r="D129" s="225"/>
      <c r="E129" s="225"/>
      <c r="F129" s="225"/>
      <c r="G129" s="2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3"/>
      <c r="B130" s="4"/>
      <c r="C130" s="265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C131" s="271"/>
      <c r="D131" s="10"/>
      <c r="AG131" t="s">
        <v>169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2">
    <mergeCell ref="C94:G94"/>
    <mergeCell ref="C119:G119"/>
    <mergeCell ref="C51:G51"/>
    <mergeCell ref="C52:G52"/>
    <mergeCell ref="C86:G86"/>
    <mergeCell ref="C88:G88"/>
    <mergeCell ref="C90:G90"/>
    <mergeCell ref="C92:G92"/>
    <mergeCell ref="C45:G45"/>
    <mergeCell ref="C46:G46"/>
    <mergeCell ref="C47:G47"/>
    <mergeCell ref="C48:G48"/>
    <mergeCell ref="C49:G49"/>
    <mergeCell ref="C50:G50"/>
    <mergeCell ref="C37:G37"/>
    <mergeCell ref="C38:G38"/>
    <mergeCell ref="C39:G39"/>
    <mergeCell ref="C40:G40"/>
    <mergeCell ref="C42:G42"/>
    <mergeCell ref="C44:G44"/>
    <mergeCell ref="C27:G27"/>
    <mergeCell ref="C28:G28"/>
    <mergeCell ref="C29:G29"/>
    <mergeCell ref="C30:G30"/>
    <mergeCell ref="C31:G31"/>
    <mergeCell ref="C35:G35"/>
    <mergeCell ref="C19:G19"/>
    <mergeCell ref="C21:G21"/>
    <mergeCell ref="C23:G23"/>
    <mergeCell ref="C24:G24"/>
    <mergeCell ref="C25:G25"/>
    <mergeCell ref="C26:G26"/>
    <mergeCell ref="A1:G1"/>
    <mergeCell ref="C2:G2"/>
    <mergeCell ref="C3:G3"/>
    <mergeCell ref="C4:G4"/>
    <mergeCell ref="A124:C124"/>
    <mergeCell ref="A125:G129"/>
    <mergeCell ref="C14:G14"/>
    <mergeCell ref="C16:G16"/>
    <mergeCell ref="C17:G17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2022068 Pol</vt:lpstr>
      <vt:lpstr>SO 101 2022068 Pol</vt:lpstr>
      <vt:lpstr>SO 301 2022068 Pol</vt:lpstr>
      <vt:lpstr>SO 302 2022068 Pol</vt:lpstr>
      <vt:lpstr>SO 303 2022068 Pol</vt:lpstr>
      <vt:lpstr>SO 401 2022068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2022068 Pol'!Názvy_tisku</vt:lpstr>
      <vt:lpstr>'SO 101 2022068 Pol'!Názvy_tisku</vt:lpstr>
      <vt:lpstr>'SO 301 2022068 Pol'!Názvy_tisku</vt:lpstr>
      <vt:lpstr>'SO 302 2022068 Pol'!Názvy_tisku</vt:lpstr>
      <vt:lpstr>'SO 303 2022068 Pol'!Názvy_tisku</vt:lpstr>
      <vt:lpstr>'SO 401 2022068 Pol'!Názvy_tisku</vt:lpstr>
      <vt:lpstr>oadresa</vt:lpstr>
      <vt:lpstr>Stavba!Objednatel</vt:lpstr>
      <vt:lpstr>Stavba!Objekt</vt:lpstr>
      <vt:lpstr>'SO 000 2022068 Pol'!Oblast_tisku</vt:lpstr>
      <vt:lpstr>'SO 101 2022068 Pol'!Oblast_tisku</vt:lpstr>
      <vt:lpstr>'SO 301 2022068 Pol'!Oblast_tisku</vt:lpstr>
      <vt:lpstr>'SO 302 2022068 Pol'!Oblast_tisku</vt:lpstr>
      <vt:lpstr>'SO 303 2022068 Pol'!Oblast_tisku</vt:lpstr>
      <vt:lpstr>'SO 401 2022068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2022-08-31T06:26:57Z</dcterms:modified>
</cp:coreProperties>
</file>